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urens\Desktop\OpenSees\Thesis\7_Design Example\SPM\"/>
    </mc:Choice>
  </mc:AlternateContent>
  <xr:revisionPtr revIDLastSave="0" documentId="13_ncr:1_{2114E501-2DA6-4A58-9EDD-DD05E8589AE2}" xr6:coauthVersionLast="46" xr6:coauthVersionMax="46" xr10:uidLastSave="{00000000-0000-0000-0000-000000000000}"/>
  <bookViews>
    <workbookView xWindow="-23148" yWindow="-108" windowWidth="23256" windowHeight="12576" xr2:uid="{85CD5910-18A7-4B55-B890-F7019155666A}"/>
  </bookViews>
  <sheets>
    <sheet name="Limiting and Maximum defle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0" i="1" l="1"/>
  <c r="J49" i="1"/>
  <c r="J53" i="1" s="1"/>
  <c r="D50" i="1"/>
  <c r="D49" i="1"/>
  <c r="D53" i="1" s="1"/>
  <c r="J34" i="1"/>
  <c r="J33" i="1"/>
  <c r="J37" i="1" s="1"/>
  <c r="D34" i="1"/>
  <c r="D33" i="1"/>
  <c r="C13" i="1"/>
  <c r="C12" i="1"/>
  <c r="G8" i="1"/>
  <c r="G7" i="1"/>
  <c r="G2" i="1"/>
  <c r="J52" i="1" l="1"/>
  <c r="D52" i="1"/>
  <c r="J36" i="1"/>
  <c r="D36" i="1"/>
  <c r="D37" i="1"/>
  <c r="C16" i="1"/>
  <c r="C15" i="1"/>
</calcChain>
</file>

<file path=xl/sharedStrings.xml><?xml version="1.0" encoding="utf-8"?>
<sst xmlns="http://schemas.openxmlformats.org/spreadsheetml/2006/main" count="131" uniqueCount="35">
  <si>
    <t>Input</t>
  </si>
  <si>
    <t>mm</t>
  </si>
  <si>
    <t>m</t>
  </si>
  <si>
    <t>min</t>
  </si>
  <si>
    <t>Δ2</t>
  </si>
  <si>
    <t>MPa</t>
  </si>
  <si>
    <t>E</t>
  </si>
  <si>
    <t>GPa</t>
  </si>
  <si>
    <t>span/75</t>
  </si>
  <si>
    <t>step 1</t>
  </si>
  <si>
    <t>step 2</t>
  </si>
  <si>
    <t>step 3</t>
  </si>
  <si>
    <t>step 4</t>
  </si>
  <si>
    <t>Iterations</t>
  </si>
  <si>
    <r>
      <t>L</t>
    </r>
    <r>
      <rPr>
        <vertAlign val="subscript"/>
        <sz val="11"/>
        <color theme="1"/>
        <rFont val="Calibri"/>
        <family val="2"/>
        <scheme val="minor"/>
      </rPr>
      <t>x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</si>
  <si>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</si>
  <si>
    <r>
      <t>h</t>
    </r>
    <r>
      <rPr>
        <vertAlign val="subscript"/>
        <sz val="11"/>
        <color theme="1"/>
        <rFont val="Calibri"/>
        <family val="2"/>
        <scheme val="minor"/>
      </rPr>
      <t>rc</t>
    </r>
  </si>
  <si>
    <r>
      <t>f</t>
    </r>
    <r>
      <rPr>
        <vertAlign val="subscript"/>
        <sz val="11"/>
        <color theme="1"/>
        <rFont val="Calibri"/>
        <family val="2"/>
        <scheme val="minor"/>
      </rPr>
      <t>y</t>
    </r>
  </si>
  <si>
    <r>
      <t>Δ</t>
    </r>
    <r>
      <rPr>
        <vertAlign val="subscript"/>
        <sz val="11"/>
        <color theme="1"/>
        <rFont val="Calibri"/>
        <family val="2"/>
      </rPr>
      <t>x</t>
    </r>
  </si>
  <si>
    <r>
      <t>Δ</t>
    </r>
    <r>
      <rPr>
        <vertAlign val="subscript"/>
        <sz val="11"/>
        <color theme="1"/>
        <rFont val="Calibri"/>
        <family val="2"/>
      </rPr>
      <t>y</t>
    </r>
  </si>
  <si>
    <r>
      <t>Δ</t>
    </r>
    <r>
      <rPr>
        <vertAlign val="subscript"/>
        <sz val="11"/>
        <color theme="1"/>
        <rFont val="Calibri"/>
        <family val="2"/>
      </rPr>
      <t>lim</t>
    </r>
  </si>
  <si>
    <r>
      <t>Δ</t>
    </r>
    <r>
      <rPr>
        <vertAlign val="subscript"/>
        <sz val="11"/>
        <color theme="1"/>
        <rFont val="Calibri"/>
        <family val="2"/>
      </rPr>
      <t>max</t>
    </r>
  </si>
  <si>
    <r>
      <t>t</t>
    </r>
    <r>
      <rPr>
        <vertAlign val="subscript"/>
        <sz val="11"/>
        <color theme="1"/>
        <rFont val="Calibri"/>
        <family val="2"/>
        <scheme val="minor"/>
      </rPr>
      <t>eq</t>
    </r>
  </si>
  <si>
    <r>
      <t>C</t>
    </r>
    <r>
      <rPr>
        <vertAlign val="subscript"/>
        <sz val="11"/>
        <color theme="1"/>
        <rFont val="Calibri"/>
        <family val="2"/>
        <scheme val="minor"/>
      </rPr>
      <t>ISO</t>
    </r>
  </si>
  <si>
    <r>
      <t>Δ</t>
    </r>
    <r>
      <rPr>
        <vertAlign val="subscript"/>
        <sz val="11"/>
        <color theme="1"/>
        <rFont val="Calibri"/>
        <family val="2"/>
      </rPr>
      <t>1</t>
    </r>
  </si>
  <si>
    <t>At midspan</t>
  </si>
  <si>
    <t>FBE Analysis Results</t>
  </si>
  <si>
    <t>Calculation</t>
  </si>
  <si>
    <t>At column 1 (B1)</t>
  </si>
  <si>
    <t>At Column 2 (B2)</t>
  </si>
  <si>
    <t>At column 1 (A2)</t>
  </si>
  <si>
    <t>*x- and y-direction of the slab panel as defined in the SPM</t>
  </si>
  <si>
    <t>Deflections for Beam 2AB</t>
  </si>
  <si>
    <t>Deflections for Beam B12</t>
  </si>
  <si>
    <r>
      <t>L</t>
    </r>
    <r>
      <rPr>
        <vertAlign val="subscript"/>
        <sz val="11"/>
        <color theme="1"/>
        <rFont val="Calibri"/>
        <family val="2"/>
        <scheme val="minor"/>
      </rPr>
      <t>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</si>
</sst>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6" xfId="0" applyBorder="1"/>
    <xf numFmtId="0" fontId="1" fillId="0" borderId="7" xfId="0" applyFont="1" applyBorder="1"/>
    <xf numFmtId="1" fontId="0" fillId="0" borderId="8" xfId="0" applyNumberFormat="1" applyBorder="1"/>
    <xf numFmtId="0" fontId="0" fillId="0" borderId="9" xfId="0" applyBorder="1"/>
    <xf numFmtId="0" fontId="1" fillId="0" borderId="4" xfId="0" applyFont="1" applyBorder="1"/>
    <xf numFmtId="1" fontId="0" fillId="0" borderId="5" xfId="0" applyNumberFormat="1" applyBorder="1"/>
    <xf numFmtId="0" fontId="0" fillId="0" borderId="0" xfId="0" applyBorder="1"/>
    <xf numFmtId="0" fontId="2" fillId="0" borderId="0" xfId="0" applyFont="1" applyAlignment="1">
      <alignment vertical="center" textRotation="90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6" fillId="0" borderId="4" xfId="0" applyFont="1" applyBorder="1"/>
    <xf numFmtId="1" fontId="0" fillId="0" borderId="0" xfId="0" applyNumberFormat="1" applyBorder="1"/>
    <xf numFmtId="0" fontId="1" fillId="0" borderId="10" xfId="0" applyFont="1" applyBorder="1"/>
    <xf numFmtId="0" fontId="0" fillId="0" borderId="11" xfId="0" applyBorder="1"/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textRotation="90"/>
    </xf>
    <xf numFmtId="0" fontId="3" fillId="0" borderId="0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517071</xdr:colOff>
      <xdr:row>1</xdr:row>
      <xdr:rowOff>83820</xdr:rowOff>
    </xdr:from>
    <xdr:to>
      <xdr:col>25</xdr:col>
      <xdr:colOff>189411</xdr:colOff>
      <xdr:row>34</xdr:row>
      <xdr:rowOff>8164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A6A5B06A-3AA2-4DA9-821D-79DEF5656EDC}"/>
            </a:ext>
          </a:extLst>
        </xdr:cNvPr>
        <xdr:cNvGrpSpPr/>
      </xdr:nvGrpSpPr>
      <xdr:grpSpPr>
        <a:xfrm>
          <a:off x="10875116" y="279139"/>
          <a:ext cx="5764530" cy="7033355"/>
          <a:chOff x="10874828" y="285206"/>
          <a:chExt cx="5768340" cy="7070815"/>
        </a:xfrm>
      </xdr:grpSpPr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D4D13364-338E-4F99-8F3F-B7C598610B4F}"/>
              </a:ext>
            </a:extLst>
          </xdr:cNvPr>
          <xdr:cNvGrpSpPr/>
        </xdr:nvGrpSpPr>
        <xdr:grpSpPr>
          <a:xfrm>
            <a:off x="10874828" y="285206"/>
            <a:ext cx="5768340" cy="7070815"/>
            <a:chOff x="10874828" y="285206"/>
            <a:chExt cx="5768340" cy="7070815"/>
          </a:xfrm>
        </xdr:grpSpPr>
        <xdr:sp macro="" textlink="">
          <xdr:nvSpPr>
            <xdr:cNvPr id="8" name="Rectangle 7">
              <a:extLst>
                <a:ext uri="{FF2B5EF4-FFF2-40B4-BE49-F238E27FC236}">
                  <a16:creationId xmlns:a16="http://schemas.microsoft.com/office/drawing/2014/main" id="{7B0AD894-538A-4A5B-978D-F3D364AE63BC}"/>
                </a:ext>
              </a:extLst>
            </xdr:cNvPr>
            <xdr:cNvSpPr/>
          </xdr:nvSpPr>
          <xdr:spPr>
            <a:xfrm>
              <a:off x="10874828" y="285206"/>
              <a:ext cx="5768340" cy="398308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ZA" sz="1100"/>
            </a:p>
          </xdr:txBody>
        </xdr:sp>
        <xdr:pic>
          <xdr:nvPicPr>
            <xdr:cNvPr id="10" name="Picture 9">
              <a:extLst>
                <a:ext uri="{FF2B5EF4-FFF2-40B4-BE49-F238E27FC236}">
                  <a16:creationId xmlns:a16="http://schemas.microsoft.com/office/drawing/2014/main" id="{074B70F4-0748-40CE-BCFD-5628E03FD4BB}"/>
                </a:ext>
              </a:extLst>
            </xdr:cNvPr>
            <xdr:cNvPicPr/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0875398" y="4186917"/>
              <a:ext cx="5767200" cy="3169104"/>
            </a:xfrm>
            <a:prstGeom prst="rect">
              <a:avLst/>
            </a:prstGeom>
          </xdr:spPr>
        </xdr:pic>
      </xdr:grpSp>
      <xdr:grpSp>
        <xdr:nvGrpSpPr>
          <xdr:cNvPr id="7" name="Group 6">
            <a:extLst>
              <a:ext uri="{FF2B5EF4-FFF2-40B4-BE49-F238E27FC236}">
                <a16:creationId xmlns:a16="http://schemas.microsoft.com/office/drawing/2014/main" id="{A086EE06-935D-49A1-9B9B-6D1408CABA36}"/>
              </a:ext>
            </a:extLst>
          </xdr:cNvPr>
          <xdr:cNvGrpSpPr/>
        </xdr:nvGrpSpPr>
        <xdr:grpSpPr>
          <a:xfrm>
            <a:off x="10961486" y="289096"/>
            <a:ext cx="5595024" cy="3828824"/>
            <a:chOff x="5476875" y="5400675"/>
            <a:chExt cx="5589481" cy="3607508"/>
          </a:xfrm>
        </xdr:grpSpPr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2" name="TextBox 1">
                  <a:extLst>
                    <a:ext uri="{FF2B5EF4-FFF2-40B4-BE49-F238E27FC236}">
                      <a16:creationId xmlns:a16="http://schemas.microsoft.com/office/drawing/2014/main" id="{D3192EAF-A17C-4660-90C4-89724CFC280C}"/>
                    </a:ext>
                  </a:extLst>
                </xdr:cNvPr>
                <xdr:cNvSpPr txBox="1"/>
              </xdr:nvSpPr>
              <xdr:spPr>
                <a:xfrm>
                  <a:off x="5772150" y="8092881"/>
                  <a:ext cx="5294206" cy="36849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sSub>
                          <m:sSubPr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n-ZA" sz="1600" b="0" i="0">
                                <a:latin typeface="Cambria Math" panose="02040503050406030204" pitchFamily="18" charset="0"/>
                              </a:rPr>
                              <m:t>Δ</m:t>
                            </m:r>
                          </m:e>
                          <m:sub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𝑙𝑖𝑚</m:t>
                            </m:r>
                          </m:sub>
                        </m:sSub>
                        <m:r>
                          <a:rPr lang="en-ZA" sz="1600" b="0" i="1">
                            <a:latin typeface="Cambria Math" panose="02040503050406030204" pitchFamily="18" charset="0"/>
                          </a:rPr>
                          <m:t>=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unc>
                              <m:func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funcPr>
                              <m:fName>
                                <m:r>
                                  <m:rPr>
                                    <m:sty m:val="p"/>
                                  </m:rPr>
                                  <a:rPr lang="en-ZA" sz="1600" b="0" i="0">
                                    <a:latin typeface="Cambria Math" panose="02040503050406030204" pitchFamily="18" charset="0"/>
                                  </a:rPr>
                                  <m:t>min</m:t>
                                </m:r>
                              </m:fName>
                              <m:e>
                                <m:d>
                                  <m:dPr>
                                    <m:ctrlP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sSub>
                                      <m:sSubPr>
                                        <m:ctrlPr>
                                          <a:rPr lang="en-ZA" sz="16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m:rPr>
                                            <m:sty m:val="p"/>
                                          </m:rPr>
                                          <a:rPr lang="en-ZA" sz="1600" b="0" i="0">
                                            <a:latin typeface="Cambria Math" panose="02040503050406030204" pitchFamily="18" charset="0"/>
                                          </a:rPr>
                                          <m:t>Δ</m:t>
                                        </m:r>
                                      </m:e>
                                      <m:sub>
                                        <m:r>
                                          <a:rPr lang="en-ZA" sz="1600" b="0" i="1">
                                            <a:latin typeface="Cambria Math" panose="02040503050406030204" pitchFamily="18" charset="0"/>
                                          </a:rPr>
                                          <m:t>1</m:t>
                                        </m:r>
                                      </m:sub>
                                    </m:sSub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;</m:t>
                                    </m:r>
                                    <m:sSub>
                                      <m:sSubPr>
                                        <m:ctrlPr>
                                          <a:rPr lang="en-ZA" sz="16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m:rPr>
                                            <m:sty m:val="p"/>
                                          </m:rPr>
                                          <a:rPr lang="en-ZA" sz="1600" b="0" i="0">
                                            <a:latin typeface="Cambria Math" panose="02040503050406030204" pitchFamily="18" charset="0"/>
                                          </a:rPr>
                                          <m:t>Δ</m:t>
                                        </m:r>
                                      </m:e>
                                      <m:sub>
                                        <m:r>
                                          <a:rPr lang="en-ZA" sz="1600" b="0" i="1">
                                            <a:latin typeface="Cambria Math" panose="02040503050406030204" pitchFamily="18" charset="0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)−0.5×0.7 </m:t>
                                    </m:r>
                                    <m:d>
                                      <m:dPr>
                                        <m:ctrlPr>
                                          <a:rPr lang="en-ZA" sz="16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dPr>
                                      <m:e>
                                        <m:sSub>
                                          <m:sSubPr>
                                            <m:ctrlPr>
                                              <a:rPr lang="en-ZA" sz="1600" b="0" i="1">
                                                <a:latin typeface="Cambria Math" panose="02040503050406030204" pitchFamily="18" charset="0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m:rPr>
                                                <m:sty m:val="p"/>
                                              </m:rPr>
                                              <a:rPr lang="en-ZA" sz="1600" b="0" i="0">
                                                <a:latin typeface="Cambria Math" panose="02040503050406030204" pitchFamily="18" charset="0"/>
                                              </a:rPr>
                                              <m:t>Δ</m:t>
                                            </m:r>
                                          </m:e>
                                          <m:sub>
                                            <m:r>
                                              <a:rPr lang="en-ZA" sz="1600" b="0" i="1">
                                                <a:latin typeface="Cambria Math" panose="02040503050406030204" pitchFamily="18" charset="0"/>
                                              </a:rPr>
                                              <m:t>𝑥</m:t>
                                            </m:r>
                                          </m:sub>
                                        </m:sSub>
                                        <m:r>
                                          <a:rPr lang="en-ZA" sz="1600" b="0" i="1">
                                            <a:latin typeface="Cambria Math" panose="02040503050406030204" pitchFamily="18" charset="0"/>
                                          </a:rPr>
                                          <m:t>+</m:t>
                                        </m:r>
                                        <m:sSub>
                                          <m:sSubPr>
                                            <m:ctrlPr>
                                              <a:rPr lang="en-ZA" sz="1600" b="0" i="1">
                                                <a:latin typeface="Cambria Math" panose="02040503050406030204" pitchFamily="18" charset="0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m:rPr>
                                                <m:sty m:val="p"/>
                                              </m:rPr>
                                              <a:rPr lang="en-ZA" sz="1600" b="0" i="0">
                                                <a:latin typeface="Cambria Math" panose="02040503050406030204" pitchFamily="18" charset="0"/>
                                              </a:rPr>
                                              <m:t>Δ</m:t>
                                            </m:r>
                                          </m:e>
                                          <m:sub>
                                            <m:r>
                                              <a:rPr lang="en-ZA" sz="1600" b="0" i="1">
                                                <a:latin typeface="Cambria Math" panose="02040503050406030204" pitchFamily="18" charset="0"/>
                                              </a:rPr>
                                              <m:t>𝑦</m:t>
                                            </m:r>
                                          </m:sub>
                                        </m:sSub>
                                      </m:e>
                                    </m:d>
                                  </m:e>
                                </m:d>
                              </m:e>
                            </m:func>
                          </m:e>
                        </m:d>
                        <m:r>
                          <a:rPr lang="en-ZA" sz="1600" b="0" i="1">
                            <a:latin typeface="Cambria Math" panose="02040503050406030204" pitchFamily="18" charset="0"/>
                          </a:rPr>
                          <m:t>∙</m:t>
                        </m:r>
                        <m:sSub>
                          <m:sSubPr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𝐶</m:t>
                            </m:r>
                          </m:e>
                          <m:sub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𝐼𝑆𝑂</m:t>
                            </m:r>
                          </m:sub>
                        </m:sSub>
                        <m:r>
                          <a:rPr lang="en-ZA" sz="1600" b="0" i="1">
                            <a:latin typeface="Cambria Math" panose="02040503050406030204" pitchFamily="18" charset="0"/>
                          </a:rPr>
                          <m:t>≤</m:t>
                        </m:r>
                        <m:sSub>
                          <m:sSubPr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sub>
                        </m:sSub>
                        <m:r>
                          <a:rPr lang="en-ZA" sz="1600" b="0" i="1">
                            <a:latin typeface="Cambria Math" panose="02040503050406030204" pitchFamily="18" charset="0"/>
                          </a:rPr>
                          <m:t>/15</m:t>
                        </m:r>
                      </m:oMath>
                    </m:oMathPara>
                  </a14:m>
                  <a:endParaRPr lang="en-ZA" sz="1600"/>
                </a:p>
              </xdr:txBody>
            </xdr:sp>
          </mc:Choice>
          <mc:Fallback xmlns="">
            <xdr:sp macro="" textlink="">
              <xdr:nvSpPr>
                <xdr:cNvPr id="2" name="TextBox 1">
                  <a:extLst>
                    <a:ext uri="{FF2B5EF4-FFF2-40B4-BE49-F238E27FC236}">
                      <a16:creationId xmlns:a16="http://schemas.microsoft.com/office/drawing/2014/main" id="{D3192EAF-A17C-4660-90C4-89724CFC280C}"/>
                    </a:ext>
                  </a:extLst>
                </xdr:cNvPr>
                <xdr:cNvSpPr txBox="1"/>
              </xdr:nvSpPr>
              <xdr:spPr>
                <a:xfrm>
                  <a:off x="5772150" y="8092881"/>
                  <a:ext cx="5294206" cy="36849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:r>
                    <a:rPr lang="en-ZA" sz="1600" b="0" i="0">
                      <a:latin typeface="Cambria Math" panose="02040503050406030204" pitchFamily="18" charset="0"/>
                    </a:rPr>
                    <a:t>Δ_𝑙𝑖𝑚=[min⁡(Δ_1;Δ_2)−0.5×0.7 (Δ_𝑥+Δ_𝑦 )) ]∙𝐶_𝐼𝑆𝑂≤𝐿_𝑥/15</a:t>
                  </a:r>
                  <a:endParaRPr lang="en-ZA" sz="1600"/>
                </a:p>
              </xdr:txBody>
            </xdr:sp>
          </mc:Fallback>
        </mc:AlternateContent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3" name="TextBox 2">
                  <a:extLst>
                    <a:ext uri="{FF2B5EF4-FFF2-40B4-BE49-F238E27FC236}">
                      <a16:creationId xmlns:a16="http://schemas.microsoft.com/office/drawing/2014/main" id="{A108AEB8-D1A8-46F9-B8DF-62E76848376E}"/>
                    </a:ext>
                  </a:extLst>
                </xdr:cNvPr>
                <xdr:cNvSpPr txBox="1"/>
              </xdr:nvSpPr>
              <xdr:spPr>
                <a:xfrm>
                  <a:off x="5772150" y="8724900"/>
                  <a:ext cx="3934475" cy="283283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sSub>
                          <m:sSubPr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n-ZA" sz="1600" b="0" i="0">
                                <a:latin typeface="Cambria Math" panose="02040503050406030204" pitchFamily="18" charset="0"/>
                              </a:rPr>
                              <m:t>Δ</m:t>
                            </m:r>
                          </m:e>
                          <m:sub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𝑚𝑎𝑥</m:t>
                            </m:r>
                          </m:sub>
                        </m:sSub>
                        <m:r>
                          <a:rPr lang="en-ZA" sz="1600" b="0" i="1">
                            <a:latin typeface="Cambria Math" panose="02040503050406030204" pitchFamily="18" charset="0"/>
                          </a:rPr>
                          <m:t>=</m:t>
                        </m:r>
                        <m:func>
                          <m:funcPr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ZA" sz="1600" b="0" i="0">
                                <a:latin typeface="Cambria Math" panose="02040503050406030204" pitchFamily="18" charset="0"/>
                              </a:rPr>
                              <m:t>min</m:t>
                            </m:r>
                          </m:fName>
                          <m:e>
                            <m:d>
                              <m:d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n-ZA" sz="1600" b="0" i="0">
                                        <a:latin typeface="Cambria Math" panose="02040503050406030204" pitchFamily="18" charset="0"/>
                                      </a:rPr>
                                      <m:t>Δ</m:t>
                                    </m:r>
                                  </m:e>
                                  <m:sub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;</m:t>
                                </m:r>
                                <m:sSub>
                                  <m:sSubPr>
                                    <m:ctrlP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n-ZA" sz="1600" b="0" i="0">
                                        <a:latin typeface="Cambria Math" panose="02040503050406030204" pitchFamily="18" charset="0"/>
                                      </a:rPr>
                                      <m:t>Δ</m:t>
                                    </m:r>
                                  </m:e>
                                  <m:sub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∙</m:t>
                            </m:r>
                            <m:sSub>
                              <m:sSub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</m:e>
                              <m:sub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𝐼𝑆𝑂</m:t>
                                </m:r>
                              </m:sub>
                            </m:sSub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+0.7</m:t>
                            </m:r>
                            <m:func>
                              <m:func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funcPr>
                              <m:fName>
                                <m:r>
                                  <m:rPr>
                                    <m:sty m:val="p"/>
                                  </m:rPr>
                                  <a:rPr lang="en-ZA" sz="1600" b="0" i="0">
                                    <a:latin typeface="Cambria Math" panose="02040503050406030204" pitchFamily="18" charset="0"/>
                                  </a:rPr>
                                  <m:t>min</m:t>
                                </m:r>
                              </m:fName>
                              <m:e>
                                <m:d>
                                  <m:dPr>
                                    <m:ctrlP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sSub>
                                      <m:sSubPr>
                                        <m:ctrlPr>
                                          <a:rPr lang="en-ZA" sz="16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m:rPr>
                                            <m:sty m:val="p"/>
                                          </m:rPr>
                                          <a:rPr lang="en-ZA" sz="1600" b="0" i="0">
                                            <a:latin typeface="Cambria Math" panose="02040503050406030204" pitchFamily="18" charset="0"/>
                                          </a:rPr>
                                          <m:t>Δ</m:t>
                                        </m:r>
                                      </m:e>
                                      <m:sub>
                                        <m:r>
                                          <a:rPr lang="en-ZA" sz="1600" b="0" i="1">
                                            <a:latin typeface="Cambria Math" panose="02040503050406030204" pitchFamily="18" charset="0"/>
                                          </a:rPr>
                                          <m:t>𝑥</m:t>
                                        </m:r>
                                      </m:sub>
                                    </m:sSub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;</m:t>
                                    </m:r>
                                    <m:sSub>
                                      <m:sSubPr>
                                        <m:ctrlPr>
                                          <a:rPr lang="en-ZA" sz="16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m:rPr>
                                            <m:sty m:val="p"/>
                                          </m:rPr>
                                          <a:rPr lang="en-ZA" sz="1600" b="0" i="0">
                                            <a:latin typeface="Cambria Math" panose="02040503050406030204" pitchFamily="18" charset="0"/>
                                          </a:rPr>
                                          <m:t>Δ</m:t>
                                        </m:r>
                                      </m:e>
                                      <m:sub>
                                        <m:r>
                                          <a:rPr lang="en-ZA" sz="1600" b="0" i="1">
                                            <a:latin typeface="Cambria Math" panose="02040503050406030204" pitchFamily="18" charset="0"/>
                                          </a:rPr>
                                          <m:t>𝑦</m:t>
                                        </m:r>
                                      </m:sub>
                                    </m:sSub>
                                  </m:e>
                                </m:d>
                              </m:e>
                            </m:func>
                          </m:e>
                        </m:func>
                      </m:oMath>
                    </m:oMathPara>
                  </a14:m>
                  <a:endParaRPr lang="en-ZA" sz="1600"/>
                </a:p>
              </xdr:txBody>
            </xdr:sp>
          </mc:Choice>
          <mc:Fallback xmlns="">
            <xdr:sp macro="" textlink="">
              <xdr:nvSpPr>
                <xdr:cNvPr id="3" name="TextBox 2">
                  <a:extLst>
                    <a:ext uri="{FF2B5EF4-FFF2-40B4-BE49-F238E27FC236}">
                      <a16:creationId xmlns:a16="http://schemas.microsoft.com/office/drawing/2014/main" id="{A108AEB8-D1A8-46F9-B8DF-62E76848376E}"/>
                    </a:ext>
                  </a:extLst>
                </xdr:cNvPr>
                <xdr:cNvSpPr txBox="1"/>
              </xdr:nvSpPr>
              <xdr:spPr>
                <a:xfrm>
                  <a:off x="5772150" y="8724900"/>
                  <a:ext cx="3934475" cy="283283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:r>
                    <a:rPr lang="en-ZA" sz="1600" b="0" i="0">
                      <a:latin typeface="Cambria Math" panose="02040503050406030204" pitchFamily="18" charset="0"/>
                    </a:rPr>
                    <a:t>Δ_𝑚𝑎𝑥=min⁡〖(Δ_1;Δ_2 )∙𝐶_𝐼𝑆𝑂+0.7 min⁡(Δ_𝑥;Δ_𝑦 ) 〗</a:t>
                  </a:r>
                  <a:endParaRPr lang="en-ZA" sz="1600"/>
                </a:p>
              </xdr:txBody>
            </xdr:sp>
          </mc:Fallback>
        </mc:AlternateContent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4" name="TextBox 3">
                  <a:extLst>
                    <a:ext uri="{FF2B5EF4-FFF2-40B4-BE49-F238E27FC236}">
                      <a16:creationId xmlns:a16="http://schemas.microsoft.com/office/drawing/2014/main" id="{94021E56-D8C3-4B85-B6C2-92E1EAE4A56B}"/>
                    </a:ext>
                  </a:extLst>
                </xdr:cNvPr>
                <xdr:cNvSpPr txBox="1"/>
              </xdr:nvSpPr>
              <xdr:spPr>
                <a:xfrm>
                  <a:off x="5772150" y="6028947"/>
                  <a:ext cx="3210110" cy="839397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sSub>
                          <m:sSubPr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n-ZA" sz="1600" b="0" i="0">
                                <a:latin typeface="Cambria Math" panose="02040503050406030204" pitchFamily="18" charset="0"/>
                              </a:rPr>
                              <m:t>Δ</m:t>
                            </m:r>
                          </m:e>
                          <m:sub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en-ZA" sz="1600" b="0" i="1">
                            <a:latin typeface="Cambria Math" panose="02040503050406030204" pitchFamily="18" charset="0"/>
                          </a:rPr>
                          <m:t>=</m:t>
                        </m:r>
                        <m:f>
                          <m:fPr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4.27∙</m:t>
                            </m:r>
                            <m:sSup>
                              <m:sSup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10</m:t>
                                </m:r>
                              </m:e>
                              <m:sup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−4</m:t>
                                </m:r>
                              </m:sup>
                            </m:sSup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  </m:t>
                            </m:r>
                            <m:sSubSup>
                              <m:sSubSup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sub>
                              <m:sup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bSup>
                          </m:num>
                          <m:den>
                            <m:sSub>
                              <m:sSub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f>
                              <m:f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h</m:t>
                                    </m:r>
                                  </m:e>
                                  <m:sub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𝑟𝑐</m:t>
                                    </m:r>
                                  </m:sub>
                                </m:sSub>
                              </m:num>
                              <m:den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</m:den>
                        </m:f>
                        <m:r>
                          <a:rPr lang="en-ZA" sz="1600" b="0" i="1">
                            <a:latin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0.9 </m:t>
                                    </m:r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𝑓</m:t>
                                    </m:r>
                                  </m:e>
                                  <m:sub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𝑦</m:t>
                                    </m:r>
                                  </m:sub>
                                </m:sSub>
                              </m:num>
                              <m:den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den>
                            </m:f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∙</m:t>
                            </m:r>
                            <m:f>
                              <m:f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3 </m:t>
                                </m:r>
                                <m:sSubSup>
                                  <m:sSubSupPr>
                                    <m:ctrlP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𝐿</m:t>
                                    </m:r>
                                  </m:e>
                                  <m:sub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𝑦</m:t>
                                    </m:r>
                                  </m:sub>
                                  <m:sup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bSup>
                              </m:num>
                              <m:den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8</m:t>
                                </m:r>
                              </m:den>
                            </m:f>
                          </m:e>
                        </m:rad>
                      </m:oMath>
                    </m:oMathPara>
                  </a14:m>
                  <a:endParaRPr lang="en-ZA" sz="1600"/>
                </a:p>
              </xdr:txBody>
            </xdr:sp>
          </mc:Choice>
          <mc:Fallback xmlns="">
            <xdr:sp macro="" textlink="">
              <xdr:nvSpPr>
                <xdr:cNvPr id="4" name="TextBox 3">
                  <a:extLst>
                    <a:ext uri="{FF2B5EF4-FFF2-40B4-BE49-F238E27FC236}">
                      <a16:creationId xmlns:a16="http://schemas.microsoft.com/office/drawing/2014/main" id="{94021E56-D8C3-4B85-B6C2-92E1EAE4A56B}"/>
                    </a:ext>
                  </a:extLst>
                </xdr:cNvPr>
                <xdr:cNvSpPr txBox="1"/>
              </xdr:nvSpPr>
              <xdr:spPr>
                <a:xfrm>
                  <a:off x="5772150" y="6028947"/>
                  <a:ext cx="3210110" cy="839397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:r>
                    <a:rPr lang="en-ZA" sz="1600" b="0" i="0">
                      <a:latin typeface="Cambria Math" panose="02040503050406030204" pitchFamily="18" charset="0"/>
                    </a:rPr>
                    <a:t>Δ_1=(4.27∙10^(−4)   𝐿_𝑥^2)/(𝑡_0−ℎ_𝑟𝑐/2)+√(〖0.9 𝑓〗_𝑦/𝐸∙(3 𝐿_𝑦^2)/8)</a:t>
                  </a:r>
                  <a:endParaRPr lang="en-ZA" sz="1600"/>
                </a:p>
              </xdr:txBody>
            </xdr:sp>
          </mc:Fallback>
        </mc:AlternateContent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5" name="TextBox 4">
                  <a:extLst>
                    <a:ext uri="{FF2B5EF4-FFF2-40B4-BE49-F238E27FC236}">
                      <a16:creationId xmlns:a16="http://schemas.microsoft.com/office/drawing/2014/main" id="{99011D77-388E-407E-8A35-FBD9DF1A6E1B}"/>
                    </a:ext>
                  </a:extLst>
                </xdr:cNvPr>
                <xdr:cNvSpPr txBox="1"/>
              </xdr:nvSpPr>
              <xdr:spPr>
                <a:xfrm>
                  <a:off x="5772150" y="7131863"/>
                  <a:ext cx="2344488" cy="69749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sSub>
                          <m:sSubPr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n-ZA" sz="1600" b="0" i="0">
                                <a:latin typeface="Cambria Math" panose="02040503050406030204" pitchFamily="18" charset="0"/>
                              </a:rPr>
                              <m:t>Δ</m:t>
                            </m:r>
                          </m:e>
                          <m:sub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en-ZA" sz="1600" b="0" i="1">
                            <a:latin typeface="Cambria Math" panose="02040503050406030204" pitchFamily="18" charset="0"/>
                          </a:rPr>
                          <m:t>=</m:t>
                        </m:r>
                        <m:f>
                          <m:fPr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4.27∙</m:t>
                            </m:r>
                            <m:sSup>
                              <m:sSup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10</m:t>
                                </m:r>
                              </m:e>
                              <m:sup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−4</m:t>
                                </m:r>
                              </m:sup>
                            </m:sSup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  </m:t>
                            </m:r>
                            <m:sSubSup>
                              <m:sSubSup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sub>
                              <m:sup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bSup>
                          </m:num>
                          <m:den>
                            <m:sSub>
                              <m:sSub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f>
                              <m:f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h</m:t>
                                    </m:r>
                                  </m:e>
                                  <m:sub>
                                    <m:r>
                                      <a:rPr lang="en-ZA" sz="1600" b="0" i="1">
                                        <a:latin typeface="Cambria Math" panose="02040503050406030204" pitchFamily="18" charset="0"/>
                                      </a:rPr>
                                      <m:t>𝑟𝑐</m:t>
                                    </m:r>
                                  </m:sub>
                                </m:sSub>
                              </m:num>
                              <m:den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</m:den>
                        </m:f>
                        <m:r>
                          <a:rPr lang="en-ZA" sz="1600" b="0" i="1">
                            <a:latin typeface="Cambria Math" panose="02040503050406030204" pitchFamily="18" charset="0"/>
                          </a:rPr>
                          <m:t>+</m:t>
                        </m:r>
                        <m:f>
                          <m:fPr>
                            <m:ctrlPr>
                              <a:rPr lang="en-ZA" sz="16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en-ZA" sz="16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sub>
                            </m:sSub>
                          </m:num>
                          <m:den>
                            <m:r>
                              <a:rPr lang="en-ZA" sz="1600" b="0" i="1">
                                <a:latin typeface="Cambria Math" panose="02040503050406030204" pitchFamily="18" charset="0"/>
                              </a:rPr>
                              <m:t>30</m:t>
                            </m:r>
                          </m:den>
                        </m:f>
                      </m:oMath>
                    </m:oMathPara>
                  </a14:m>
                  <a:endParaRPr lang="en-ZA" sz="1600"/>
                </a:p>
              </xdr:txBody>
            </xdr:sp>
          </mc:Choice>
          <mc:Fallback xmlns="">
            <xdr:sp macro="" textlink="">
              <xdr:nvSpPr>
                <xdr:cNvPr id="5" name="TextBox 4">
                  <a:extLst>
                    <a:ext uri="{FF2B5EF4-FFF2-40B4-BE49-F238E27FC236}">
                      <a16:creationId xmlns:a16="http://schemas.microsoft.com/office/drawing/2014/main" id="{99011D77-388E-407E-8A35-FBD9DF1A6E1B}"/>
                    </a:ext>
                  </a:extLst>
                </xdr:cNvPr>
                <xdr:cNvSpPr txBox="1"/>
              </xdr:nvSpPr>
              <xdr:spPr>
                <a:xfrm>
                  <a:off x="5772150" y="7131863"/>
                  <a:ext cx="2344488" cy="69749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:r>
                    <a:rPr lang="en-ZA" sz="1600" b="0" i="0">
                      <a:latin typeface="Cambria Math" panose="02040503050406030204" pitchFamily="18" charset="0"/>
                    </a:rPr>
                    <a:t>Δ_2=(4.27∙10^(−4)   𝐿_𝑥^2)/(𝑡_0−ℎ_𝑟𝑐/2)+𝐿_𝑥/30</a:t>
                  </a:r>
                  <a:endParaRPr lang="en-ZA" sz="1600"/>
                </a:p>
              </xdr:txBody>
            </xdr:sp>
          </mc:Fallback>
        </mc:AlternateContent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6" name="TextBox 5">
                  <a:extLst>
                    <a:ext uri="{FF2B5EF4-FFF2-40B4-BE49-F238E27FC236}">
                      <a16:creationId xmlns:a16="http://schemas.microsoft.com/office/drawing/2014/main" id="{51D97C94-7A77-4B0C-BEF0-0A35B50C68A7}"/>
                    </a:ext>
                  </a:extLst>
                </xdr:cNvPr>
                <xdr:cNvSpPr txBox="1"/>
              </xdr:nvSpPr>
              <xdr:spPr>
                <a:xfrm>
                  <a:off x="5476875" y="5400675"/>
                  <a:ext cx="1304011" cy="31309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r>
                          <a:rPr lang="en-ZA" sz="2000" b="0" i="1">
                            <a:latin typeface="Cambria Math" panose="02040503050406030204" pitchFamily="18" charset="0"/>
                          </a:rPr>
                          <m:t>𝐸𝑞𝑢𝑎𝑡𝑖𝑜𝑛𝑠</m:t>
                        </m:r>
                        <m:r>
                          <a:rPr lang="en-ZA" sz="2000" b="0" i="1">
                            <a:latin typeface="Cambria Math" panose="02040503050406030204" pitchFamily="18" charset="0"/>
                          </a:rPr>
                          <m:t>:</m:t>
                        </m:r>
                      </m:oMath>
                    </m:oMathPara>
                  </a14:m>
                  <a:endParaRPr lang="en-ZA" sz="1600"/>
                </a:p>
              </xdr:txBody>
            </xdr:sp>
          </mc:Choice>
          <mc:Fallback xmlns="">
            <xdr:sp macro="" textlink="">
              <xdr:nvSpPr>
                <xdr:cNvPr id="6" name="TextBox 5">
                  <a:extLst>
                    <a:ext uri="{FF2B5EF4-FFF2-40B4-BE49-F238E27FC236}">
                      <a16:creationId xmlns:a16="http://schemas.microsoft.com/office/drawing/2014/main" id="{51D97C94-7A77-4B0C-BEF0-0A35B50C68A7}"/>
                    </a:ext>
                  </a:extLst>
                </xdr:cNvPr>
                <xdr:cNvSpPr txBox="1"/>
              </xdr:nvSpPr>
              <xdr:spPr>
                <a:xfrm>
                  <a:off x="5476875" y="5400675"/>
                  <a:ext cx="1304011" cy="31309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:r>
                    <a:rPr lang="en-ZA" sz="2000" b="0" i="0">
                      <a:latin typeface="Cambria Math" panose="02040503050406030204" pitchFamily="18" charset="0"/>
                    </a:rPr>
                    <a:t>𝐸𝑞𝑢𝑎𝑡𝑖𝑜𝑛𝑠:</a:t>
                  </a:r>
                  <a:endParaRPr lang="en-ZA" sz="1600"/>
                </a:p>
              </xdr:txBody>
            </xdr:sp>
          </mc:Fallback>
        </mc:AlternateContent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17D9F-27CE-4508-BC67-AAFE1E1AE5FF}">
  <dimension ref="A1:N53"/>
  <sheetViews>
    <sheetView tabSelected="1" zoomScale="85" zoomScaleNormal="85" workbookViewId="0">
      <selection activeCell="M7" sqref="M7"/>
    </sheetView>
  </sheetViews>
  <sheetFormatPr defaultRowHeight="15" x14ac:dyDescent="0.25"/>
  <cols>
    <col min="2" max="2" width="5.85546875" customWidth="1"/>
    <col min="3" max="3" width="15.5703125" customWidth="1"/>
    <col min="4" max="4" width="11" customWidth="1"/>
    <col min="5" max="5" width="8.85546875" customWidth="1"/>
    <col min="9" max="9" width="15.85546875" bestFit="1" customWidth="1"/>
    <col min="15" max="15" width="15.85546875" bestFit="1" customWidth="1"/>
  </cols>
  <sheetData>
    <row r="1" spans="1:14" ht="15.75" customHeight="1" thickBot="1" x14ac:dyDescent="0.4">
      <c r="A1" s="22" t="s">
        <v>0</v>
      </c>
      <c r="B1" s="9" t="s">
        <v>14</v>
      </c>
      <c r="C1" s="9">
        <v>7.62</v>
      </c>
      <c r="D1" s="9" t="s">
        <v>2</v>
      </c>
      <c r="E1" s="9"/>
      <c r="F1" s="9" t="s">
        <v>22</v>
      </c>
      <c r="G1" s="9">
        <v>60</v>
      </c>
      <c r="H1" s="9" t="s">
        <v>3</v>
      </c>
    </row>
    <row r="2" spans="1:14" ht="15.75" customHeight="1" thickBot="1" x14ac:dyDescent="0.4">
      <c r="A2" s="22"/>
      <c r="B2" s="9" t="s">
        <v>34</v>
      </c>
      <c r="C2" s="9">
        <v>7.62</v>
      </c>
      <c r="D2" s="9" t="s">
        <v>2</v>
      </c>
      <c r="E2" s="9"/>
      <c r="F2" s="11" t="s">
        <v>23</v>
      </c>
      <c r="G2" s="12">
        <f>MAX(0.00743*G1+0.63,0.9)</f>
        <v>1.0758000000000001</v>
      </c>
      <c r="H2" s="13"/>
    </row>
    <row r="3" spans="1:14" x14ac:dyDescent="0.25">
      <c r="A3" s="22"/>
      <c r="B3" s="9"/>
      <c r="C3" s="9"/>
      <c r="D3" s="9"/>
      <c r="E3" s="9"/>
      <c r="F3" s="9"/>
      <c r="G3" s="9"/>
      <c r="H3" s="9"/>
    </row>
    <row r="4" spans="1:14" ht="18" x14ac:dyDescent="0.35">
      <c r="A4" s="22"/>
      <c r="B4" s="9" t="s">
        <v>15</v>
      </c>
      <c r="C4" s="9">
        <v>140</v>
      </c>
      <c r="D4" s="9" t="s">
        <v>1</v>
      </c>
      <c r="E4" s="9"/>
      <c r="F4" s="9"/>
      <c r="G4" s="9"/>
      <c r="H4" s="9"/>
    </row>
    <row r="5" spans="1:14" ht="18" x14ac:dyDescent="0.35">
      <c r="A5" s="22"/>
      <c r="B5" s="9" t="s">
        <v>16</v>
      </c>
      <c r="C5" s="9">
        <v>75</v>
      </c>
      <c r="D5" s="9" t="s">
        <v>1</v>
      </c>
      <c r="E5" s="9"/>
      <c r="F5" s="9"/>
      <c r="G5" s="9"/>
      <c r="H5" s="9"/>
    </row>
    <row r="6" spans="1:14" ht="15.75" thickBot="1" x14ac:dyDescent="0.3">
      <c r="A6" s="22"/>
      <c r="B6" s="9"/>
      <c r="C6" s="9"/>
      <c r="D6" s="9"/>
      <c r="E6" s="9"/>
      <c r="F6" s="9"/>
      <c r="G6" s="9"/>
      <c r="H6" s="9"/>
    </row>
    <row r="7" spans="1:14" ht="18" x14ac:dyDescent="0.35">
      <c r="A7" s="22"/>
      <c r="B7" s="9" t="s">
        <v>17</v>
      </c>
      <c r="C7" s="9">
        <v>420</v>
      </c>
      <c r="D7" s="9" t="s">
        <v>5</v>
      </c>
      <c r="E7" s="9"/>
      <c r="F7" s="4" t="s">
        <v>24</v>
      </c>
      <c r="G7" s="5">
        <f>0.000427*(C1*1000)^2/(C4-C5/2)+SQRT(0.9*C7/(C8*1000)*3/8*(C2*1000)^2)</f>
        <v>439.86120047585439</v>
      </c>
      <c r="H7" s="6" t="s">
        <v>1</v>
      </c>
    </row>
    <row r="8" spans="1:14" ht="15" customHeight="1" thickBot="1" x14ac:dyDescent="0.4">
      <c r="A8" s="22"/>
      <c r="B8" s="9" t="s">
        <v>6</v>
      </c>
      <c r="C8" s="9">
        <v>210</v>
      </c>
      <c r="D8" s="9" t="s">
        <v>7</v>
      </c>
      <c r="E8" s="9"/>
      <c r="F8" s="14" t="s">
        <v>4</v>
      </c>
      <c r="G8" s="8">
        <f>0.000427*(C1*1000)^2/(C4-C5/2)+C1*1000/30</f>
        <v>495.8877931707317</v>
      </c>
      <c r="H8" s="3" t="s">
        <v>1</v>
      </c>
    </row>
    <row r="10" spans="1:14" x14ac:dyDescent="0.25">
      <c r="A10" s="23" t="s">
        <v>13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</row>
    <row r="12" spans="1:14" ht="18" customHeight="1" x14ac:dyDescent="0.35">
      <c r="A12" s="21" t="s">
        <v>8</v>
      </c>
      <c r="B12" s="1" t="s">
        <v>18</v>
      </c>
      <c r="C12" s="2">
        <f>$C$1*1000/75</f>
        <v>101.6</v>
      </c>
      <c r="D12" t="s">
        <v>1</v>
      </c>
      <c r="E12" s="19" t="s">
        <v>31</v>
      </c>
      <c r="F12" s="19"/>
      <c r="G12" s="19"/>
      <c r="H12" s="19"/>
      <c r="L12" s="1"/>
      <c r="M12" s="2"/>
    </row>
    <row r="13" spans="1:14" ht="15" customHeight="1" x14ac:dyDescent="0.35">
      <c r="A13" s="21"/>
      <c r="B13" s="1" t="s">
        <v>19</v>
      </c>
      <c r="C13" s="2">
        <f>$C$2*1000/75</f>
        <v>101.6</v>
      </c>
      <c r="D13" t="s">
        <v>1</v>
      </c>
      <c r="E13" s="19"/>
      <c r="F13" s="19"/>
      <c r="G13" s="19"/>
      <c r="H13" s="19"/>
      <c r="L13" s="1"/>
      <c r="M13" s="2"/>
    </row>
    <row r="14" spans="1:14" ht="15.75" thickBot="1" x14ac:dyDescent="0.3">
      <c r="A14" s="21"/>
      <c r="B14" s="1"/>
      <c r="C14" s="2"/>
    </row>
    <row r="15" spans="1:14" ht="18" x14ac:dyDescent="0.35">
      <c r="A15" s="21"/>
      <c r="B15" s="4" t="s">
        <v>20</v>
      </c>
      <c r="C15" s="5">
        <f>MIN((MIN($G$7:$G$8)-0.7*AVERAGE(C12:C13))*$G$2,$C$1*1000/15)</f>
        <v>396.69178347192417</v>
      </c>
      <c r="D15" s="6" t="s">
        <v>1</v>
      </c>
    </row>
    <row r="16" spans="1:14" ht="18.75" thickBot="1" x14ac:dyDescent="0.4">
      <c r="A16" s="21"/>
      <c r="B16" s="7" t="s">
        <v>21</v>
      </c>
      <c r="C16" s="8">
        <f>MIN($G$7:$G$8)*$G$2+0.7*MIN(C12:C13)</f>
        <v>544.32267947192418</v>
      </c>
      <c r="D16" s="3" t="s">
        <v>1</v>
      </c>
    </row>
    <row r="17" spans="1:13" x14ac:dyDescent="0.25">
      <c r="A17" s="10"/>
    </row>
    <row r="19" spans="1:13" ht="15" customHeight="1" x14ac:dyDescent="0.25">
      <c r="B19" s="1"/>
      <c r="C19" s="2"/>
      <c r="G19" s="1"/>
      <c r="H19" s="2"/>
      <c r="L19" s="1"/>
      <c r="M19" s="2"/>
    </row>
    <row r="24" spans="1:13" ht="34.5" customHeight="1" x14ac:dyDescent="0.25">
      <c r="A24" s="21" t="s">
        <v>9</v>
      </c>
      <c r="B24" s="18" t="s">
        <v>26</v>
      </c>
      <c r="C24" s="20" t="s">
        <v>32</v>
      </c>
      <c r="D24" s="20"/>
      <c r="E24" s="20"/>
      <c r="G24" s="21" t="s">
        <v>10</v>
      </c>
      <c r="H24" s="18" t="s">
        <v>26</v>
      </c>
      <c r="I24" s="20" t="s">
        <v>32</v>
      </c>
      <c r="J24" s="20"/>
      <c r="K24" s="20"/>
      <c r="L24" s="1"/>
    </row>
    <row r="25" spans="1:13" ht="15" customHeight="1" x14ac:dyDescent="0.25">
      <c r="A25" s="21"/>
      <c r="B25" s="18"/>
      <c r="C25" t="s">
        <v>30</v>
      </c>
      <c r="D25">
        <v>-20.100000000000001</v>
      </c>
      <c r="E25" t="s">
        <v>1</v>
      </c>
      <c r="G25" s="21"/>
      <c r="H25" s="18"/>
      <c r="I25" t="s">
        <v>30</v>
      </c>
      <c r="J25">
        <v>-20.2</v>
      </c>
      <c r="K25" t="s">
        <v>1</v>
      </c>
    </row>
    <row r="26" spans="1:13" x14ac:dyDescent="0.25">
      <c r="A26" s="21"/>
      <c r="B26" s="18"/>
      <c r="C26" t="s">
        <v>25</v>
      </c>
      <c r="D26">
        <v>325.7</v>
      </c>
      <c r="E26" t="s">
        <v>1</v>
      </c>
      <c r="G26" s="21"/>
      <c r="H26" s="18"/>
      <c r="I26" t="s">
        <v>25</v>
      </c>
      <c r="J26">
        <v>280.10000000000002</v>
      </c>
      <c r="K26" t="s">
        <v>1</v>
      </c>
    </row>
    <row r="27" spans="1:13" x14ac:dyDescent="0.25">
      <c r="A27" s="21"/>
      <c r="B27" s="18"/>
      <c r="C27" t="s">
        <v>29</v>
      </c>
      <c r="D27">
        <v>-18.100000000000001</v>
      </c>
      <c r="E27" t="s">
        <v>1</v>
      </c>
      <c r="G27" s="21"/>
      <c r="H27" s="18"/>
      <c r="I27" t="s">
        <v>29</v>
      </c>
      <c r="J27">
        <v>-18.3</v>
      </c>
      <c r="K27" t="s">
        <v>1</v>
      </c>
    </row>
    <row r="28" spans="1:13" ht="34.5" customHeight="1" x14ac:dyDescent="0.25">
      <c r="A28" s="21"/>
      <c r="B28" s="18"/>
      <c r="C28" s="20" t="s">
        <v>33</v>
      </c>
      <c r="D28" s="20"/>
      <c r="E28" s="20"/>
      <c r="G28" s="21"/>
      <c r="H28" s="18"/>
      <c r="I28" s="20" t="s">
        <v>33</v>
      </c>
      <c r="J28" s="20"/>
      <c r="K28" s="20"/>
    </row>
    <row r="29" spans="1:13" x14ac:dyDescent="0.25">
      <c r="A29" s="21"/>
      <c r="B29" s="18"/>
      <c r="C29" t="s">
        <v>28</v>
      </c>
      <c r="D29">
        <v>-20.100000000000001</v>
      </c>
      <c r="E29" t="s">
        <v>1</v>
      </c>
      <c r="G29" s="21"/>
      <c r="H29" s="18"/>
      <c r="I29" t="s">
        <v>28</v>
      </c>
      <c r="J29">
        <v>-20.100000000000001</v>
      </c>
      <c r="K29" t="s">
        <v>1</v>
      </c>
    </row>
    <row r="30" spans="1:13" x14ac:dyDescent="0.25">
      <c r="A30" s="21"/>
      <c r="B30" s="18"/>
      <c r="C30" t="s">
        <v>25</v>
      </c>
      <c r="D30">
        <v>146.1</v>
      </c>
      <c r="E30" t="s">
        <v>1</v>
      </c>
      <c r="G30" s="21"/>
      <c r="H30" s="18"/>
      <c r="I30" t="s">
        <v>25</v>
      </c>
      <c r="J30">
        <v>116.1</v>
      </c>
      <c r="K30" t="s">
        <v>1</v>
      </c>
    </row>
    <row r="31" spans="1:13" ht="15" customHeight="1" x14ac:dyDescent="0.25">
      <c r="A31" s="21"/>
      <c r="B31" s="18"/>
      <c r="C31" t="s">
        <v>29</v>
      </c>
      <c r="D31">
        <v>-18.100000000000001</v>
      </c>
      <c r="E31" t="s">
        <v>1</v>
      </c>
      <c r="G31" s="21"/>
      <c r="H31" s="18"/>
      <c r="I31" t="s">
        <v>29</v>
      </c>
      <c r="J31">
        <v>-18.3</v>
      </c>
      <c r="K31" t="s">
        <v>1</v>
      </c>
    </row>
    <row r="32" spans="1:13" ht="15.75" thickBot="1" x14ac:dyDescent="0.3">
      <c r="A32" s="21"/>
      <c r="G32" s="21"/>
    </row>
    <row r="33" spans="1:11" ht="18" x14ac:dyDescent="0.35">
      <c r="A33" s="21"/>
      <c r="B33" s="18" t="s">
        <v>27</v>
      </c>
      <c r="C33" s="4" t="s">
        <v>18</v>
      </c>
      <c r="D33" s="5">
        <f>D26-AVERAGE(D25,D27)</f>
        <v>344.8</v>
      </c>
      <c r="E33" s="6" t="s">
        <v>1</v>
      </c>
      <c r="G33" s="21"/>
      <c r="H33" s="18" t="s">
        <v>27</v>
      </c>
      <c r="I33" s="4" t="s">
        <v>18</v>
      </c>
      <c r="J33" s="5">
        <f>J26-AVERAGE(J25,J27)</f>
        <v>299.35000000000002</v>
      </c>
      <c r="K33" s="6" t="s">
        <v>1</v>
      </c>
    </row>
    <row r="34" spans="1:11" ht="18" x14ac:dyDescent="0.35">
      <c r="A34" s="21"/>
      <c r="B34" s="18"/>
      <c r="C34" s="16" t="s">
        <v>19</v>
      </c>
      <c r="D34" s="15">
        <f>D30-AVERAGE(D29,D31)</f>
        <v>165.2</v>
      </c>
      <c r="E34" s="17" t="s">
        <v>1</v>
      </c>
      <c r="G34" s="21"/>
      <c r="H34" s="18"/>
      <c r="I34" s="16" t="s">
        <v>19</v>
      </c>
      <c r="J34" s="15">
        <f>J30-AVERAGE(J29,J31)</f>
        <v>135.30000000000001</v>
      </c>
      <c r="K34" s="17" t="s">
        <v>1</v>
      </c>
    </row>
    <row r="35" spans="1:11" x14ac:dyDescent="0.25">
      <c r="A35" s="21"/>
      <c r="B35" s="18"/>
      <c r="C35" s="16"/>
      <c r="D35" s="15"/>
      <c r="E35" s="17"/>
      <c r="G35" s="21"/>
      <c r="H35" s="18"/>
      <c r="I35" s="16"/>
      <c r="J35" s="15"/>
      <c r="K35" s="17"/>
    </row>
    <row r="36" spans="1:11" ht="18" x14ac:dyDescent="0.35">
      <c r="A36" s="21"/>
      <c r="B36" s="18"/>
      <c r="C36" s="16" t="s">
        <v>20</v>
      </c>
      <c r="D36" s="15">
        <f>MIN((MIN($G$7:$G$8)-0.7*AVERAGE(D33:D34))*$G$2,$C$1*1000/15)</f>
        <v>281.17237947192416</v>
      </c>
      <c r="E36" s="17" t="s">
        <v>1</v>
      </c>
      <c r="G36" s="21"/>
      <c r="H36" s="18"/>
      <c r="I36" s="16" t="s">
        <v>20</v>
      </c>
      <c r="J36" s="15">
        <f>MIN((MIN($G$7:$G$8)-0.7*AVERAGE(J33:J34))*$G$2,$C$1*1000/15)</f>
        <v>309.54391497192415</v>
      </c>
      <c r="K36" s="17" t="s">
        <v>1</v>
      </c>
    </row>
    <row r="37" spans="1:11" ht="15" customHeight="1" thickBot="1" x14ac:dyDescent="0.4">
      <c r="A37" s="21"/>
      <c r="B37" s="18"/>
      <c r="C37" s="7" t="s">
        <v>21</v>
      </c>
      <c r="D37" s="8">
        <f>MIN($G$7:$G$8)*$G$2+0.7*MIN(D33:D34)</f>
        <v>588.84267947192416</v>
      </c>
      <c r="E37" s="3" t="s">
        <v>1</v>
      </c>
      <c r="G37" s="21"/>
      <c r="H37" s="18"/>
      <c r="I37" s="7" t="s">
        <v>21</v>
      </c>
      <c r="J37" s="8">
        <f>MIN($G$7:$G$8)*$G$2+0.7*MIN(J33:J34)</f>
        <v>567.91267947192421</v>
      </c>
      <c r="K37" s="3" t="s">
        <v>1</v>
      </c>
    </row>
    <row r="40" spans="1:11" ht="34.5" customHeight="1" x14ac:dyDescent="0.25">
      <c r="A40" s="21" t="s">
        <v>11</v>
      </c>
      <c r="B40" s="18" t="s">
        <v>26</v>
      </c>
      <c r="C40" s="20" t="s">
        <v>32</v>
      </c>
      <c r="D40" s="20"/>
      <c r="E40" s="20"/>
      <c r="G40" s="21" t="s">
        <v>12</v>
      </c>
      <c r="H40" s="18" t="s">
        <v>26</v>
      </c>
      <c r="I40" s="20" t="s">
        <v>32</v>
      </c>
      <c r="J40" s="20"/>
      <c r="K40" s="20"/>
    </row>
    <row r="41" spans="1:11" x14ac:dyDescent="0.25">
      <c r="A41" s="21"/>
      <c r="B41" s="18"/>
      <c r="C41" t="s">
        <v>30</v>
      </c>
      <c r="D41">
        <v>-20.2</v>
      </c>
      <c r="E41" t="s">
        <v>1</v>
      </c>
      <c r="G41" s="21"/>
      <c r="H41" s="18"/>
      <c r="I41" t="s">
        <v>30</v>
      </c>
      <c r="J41">
        <v>-20.2</v>
      </c>
      <c r="K41" t="s">
        <v>1</v>
      </c>
    </row>
    <row r="42" spans="1:11" x14ac:dyDescent="0.25">
      <c r="A42" s="21"/>
      <c r="B42" s="18"/>
      <c r="C42" t="s">
        <v>25</v>
      </c>
      <c r="D42">
        <v>291.2</v>
      </c>
      <c r="E42" t="s">
        <v>1</v>
      </c>
      <c r="G42" s="21"/>
      <c r="H42" s="18"/>
      <c r="I42" t="s">
        <v>25</v>
      </c>
      <c r="J42">
        <v>288.10000000000002</v>
      </c>
      <c r="K42" t="s">
        <v>1</v>
      </c>
    </row>
    <row r="43" spans="1:11" ht="15" customHeight="1" x14ac:dyDescent="0.25">
      <c r="A43" s="21"/>
      <c r="B43" s="18"/>
      <c r="C43" t="s">
        <v>29</v>
      </c>
      <c r="D43">
        <v>-18.3</v>
      </c>
      <c r="E43" t="s">
        <v>1</v>
      </c>
      <c r="G43" s="21"/>
      <c r="H43" s="18"/>
      <c r="I43" t="s">
        <v>29</v>
      </c>
      <c r="J43">
        <v>-18.3</v>
      </c>
      <c r="K43" t="s">
        <v>1</v>
      </c>
    </row>
    <row r="44" spans="1:11" ht="34.5" customHeight="1" x14ac:dyDescent="0.25">
      <c r="A44" s="21"/>
      <c r="B44" s="18"/>
      <c r="C44" s="20" t="s">
        <v>33</v>
      </c>
      <c r="D44" s="20"/>
      <c r="E44" s="20"/>
      <c r="G44" s="21"/>
      <c r="H44" s="18"/>
      <c r="I44" s="20" t="s">
        <v>33</v>
      </c>
      <c r="J44" s="20"/>
      <c r="K44" s="20"/>
    </row>
    <row r="45" spans="1:11" x14ac:dyDescent="0.25">
      <c r="A45" s="21"/>
      <c r="B45" s="18"/>
      <c r="C45" t="s">
        <v>28</v>
      </c>
      <c r="D45">
        <v>-20.100000000000001</v>
      </c>
      <c r="E45" t="s">
        <v>1</v>
      </c>
      <c r="G45" s="21"/>
      <c r="H45" s="18"/>
      <c r="I45" t="s">
        <v>28</v>
      </c>
      <c r="J45">
        <v>-20.100000000000001</v>
      </c>
      <c r="K45" t="s">
        <v>1</v>
      </c>
    </row>
    <row r="46" spans="1:11" x14ac:dyDescent="0.25">
      <c r="A46" s="21"/>
      <c r="B46" s="18"/>
      <c r="C46" t="s">
        <v>25</v>
      </c>
      <c r="D46">
        <v>123.6</v>
      </c>
      <c r="E46" t="s">
        <v>1</v>
      </c>
      <c r="G46" s="21"/>
      <c r="H46" s="18"/>
      <c r="I46" t="s">
        <v>25</v>
      </c>
      <c r="J46">
        <v>121.2</v>
      </c>
      <c r="K46" t="s">
        <v>1</v>
      </c>
    </row>
    <row r="47" spans="1:11" x14ac:dyDescent="0.25">
      <c r="A47" s="21"/>
      <c r="B47" s="18"/>
      <c r="C47" t="s">
        <v>29</v>
      </c>
      <c r="D47">
        <v>-18.3</v>
      </c>
      <c r="E47" t="s">
        <v>1</v>
      </c>
      <c r="G47" s="21"/>
      <c r="H47" s="18"/>
      <c r="I47" t="s">
        <v>29</v>
      </c>
      <c r="J47">
        <v>-18.3</v>
      </c>
      <c r="K47" t="s">
        <v>1</v>
      </c>
    </row>
    <row r="48" spans="1:11" ht="15.75" thickBot="1" x14ac:dyDescent="0.3">
      <c r="A48" s="21"/>
      <c r="G48" s="21"/>
    </row>
    <row r="49" spans="1:11" ht="18" customHeight="1" x14ac:dyDescent="0.35">
      <c r="A49" s="21"/>
      <c r="B49" s="18" t="s">
        <v>27</v>
      </c>
      <c r="C49" s="4" t="s">
        <v>18</v>
      </c>
      <c r="D49" s="5">
        <f>D42-AVERAGE(D41,D43)</f>
        <v>310.45</v>
      </c>
      <c r="E49" s="6" t="s">
        <v>1</v>
      </c>
      <c r="G49" s="21"/>
      <c r="H49" s="18" t="s">
        <v>27</v>
      </c>
      <c r="I49" s="4" t="s">
        <v>18</v>
      </c>
      <c r="J49" s="5">
        <f>J42-AVERAGE(J41,J43)</f>
        <v>307.35000000000002</v>
      </c>
      <c r="K49" s="6" t="s">
        <v>1</v>
      </c>
    </row>
    <row r="50" spans="1:11" ht="18" x14ac:dyDescent="0.35">
      <c r="A50" s="21"/>
      <c r="B50" s="18"/>
      <c r="C50" s="16" t="s">
        <v>19</v>
      </c>
      <c r="D50" s="15">
        <f>D46-AVERAGE(D45,D47)</f>
        <v>142.80000000000001</v>
      </c>
      <c r="E50" s="17" t="s">
        <v>1</v>
      </c>
      <c r="G50" s="21"/>
      <c r="H50" s="18"/>
      <c r="I50" s="16" t="s">
        <v>19</v>
      </c>
      <c r="J50" s="15">
        <f>J46-AVERAGE(J45,J47)</f>
        <v>140.4</v>
      </c>
      <c r="K50" s="17" t="s">
        <v>1</v>
      </c>
    </row>
    <row r="51" spans="1:11" x14ac:dyDescent="0.25">
      <c r="A51" s="21"/>
      <c r="B51" s="18"/>
      <c r="C51" s="16"/>
      <c r="D51" s="15"/>
      <c r="E51" s="17"/>
      <c r="G51" s="21"/>
      <c r="H51" s="18"/>
      <c r="I51" s="16"/>
      <c r="J51" s="15"/>
      <c r="K51" s="17"/>
    </row>
    <row r="52" spans="1:11" ht="18" x14ac:dyDescent="0.35">
      <c r="A52" s="21"/>
      <c r="B52" s="18"/>
      <c r="C52" s="16" t="s">
        <v>20</v>
      </c>
      <c r="D52" s="15">
        <f>MIN((MIN($G$7:$G$8)-0.7*AVERAGE(D49:D50))*$G$2,$C$1*1000/15)</f>
        <v>302.54045697192419</v>
      </c>
      <c r="E52" s="17" t="s">
        <v>1</v>
      </c>
      <c r="G52" s="21"/>
      <c r="H52" s="18"/>
      <c r="I52" s="16" t="s">
        <v>20</v>
      </c>
      <c r="J52" s="15">
        <f>MIN((MIN($G$7:$G$8)-0.7*AVERAGE(J49:J50))*$G$2,$C$1*1000/15)</f>
        <v>304.6113719719242</v>
      </c>
      <c r="K52" s="17" t="s">
        <v>1</v>
      </c>
    </row>
    <row r="53" spans="1:11" ht="18.75" thickBot="1" x14ac:dyDescent="0.4">
      <c r="A53" s="21"/>
      <c r="B53" s="18"/>
      <c r="C53" s="7" t="s">
        <v>21</v>
      </c>
      <c r="D53" s="8">
        <f>MIN($G$7:$G$8)*$G$2+0.7*MIN(D49:D50)</f>
        <v>573.16267947192421</v>
      </c>
      <c r="E53" s="3" t="s">
        <v>1</v>
      </c>
      <c r="G53" s="21"/>
      <c r="H53" s="18"/>
      <c r="I53" s="7" t="s">
        <v>21</v>
      </c>
      <c r="J53" s="8">
        <f>MIN($G$7:$G$8)*$G$2+0.7*MIN(J49:J50)</f>
        <v>571.48267947192414</v>
      </c>
      <c r="K53" s="3" t="s">
        <v>1</v>
      </c>
    </row>
  </sheetData>
  <mergeCells count="24">
    <mergeCell ref="A1:A8"/>
    <mergeCell ref="A12:A16"/>
    <mergeCell ref="A10:N10"/>
    <mergeCell ref="C24:E24"/>
    <mergeCell ref="C28:E28"/>
    <mergeCell ref="B24:B31"/>
    <mergeCell ref="A40:A53"/>
    <mergeCell ref="B40:B47"/>
    <mergeCell ref="C40:E40"/>
    <mergeCell ref="C44:E44"/>
    <mergeCell ref="B49:B53"/>
    <mergeCell ref="B33:B37"/>
    <mergeCell ref="A24:A37"/>
    <mergeCell ref="G24:G37"/>
    <mergeCell ref="H24:H31"/>
    <mergeCell ref="I24:K24"/>
    <mergeCell ref="I28:K28"/>
    <mergeCell ref="H33:H37"/>
    <mergeCell ref="H40:H47"/>
    <mergeCell ref="E12:H13"/>
    <mergeCell ref="I40:K40"/>
    <mergeCell ref="I44:K44"/>
    <mergeCell ref="H49:H53"/>
    <mergeCell ref="G40:G5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Limiting and Maximum deflection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Lourens</dc:creator>
  <cp:lastModifiedBy>Lourens</cp:lastModifiedBy>
  <dcterms:created xsi:type="dcterms:W3CDTF">2021-02-07T13:46:54Z</dcterms:created>
  <dcterms:modified xsi:type="dcterms:W3CDTF">2021-02-23T13:59:35Z</dcterms:modified>
</cp:coreProperties>
</file>