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4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132bc6c28f7e315e/PhD/Thesis Drafts/Chapter 3/Draft 3/"/>
    </mc:Choice>
  </mc:AlternateContent>
  <xr:revisionPtr revIDLastSave="243" documentId="8_{F3EB6D02-45E7-4302-BE53-8E34F9E77D9C}" xr6:coauthVersionLast="47" xr6:coauthVersionMax="47" xr10:uidLastSave="{358A41C5-4298-4483-9746-B48E47210742}"/>
  <bookViews>
    <workbookView xWindow="28680" yWindow="-120" windowWidth="29040" windowHeight="15840" activeTab="2" xr2:uid="{8DD675F6-8B24-4C2A-8BD4-06BD00693C5C}"/>
  </bookViews>
  <sheets>
    <sheet name="Lt Pairwise" sheetId="1" r:id="rId1"/>
    <sheet name="Td Pairwise" sheetId="2" r:id="rId2"/>
    <sheet name="Consortia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A4" i="3" l="1"/>
  <c r="AA5" i="3"/>
  <c r="AA6" i="3"/>
  <c r="AA7" i="3"/>
  <c r="AA8" i="3"/>
  <c r="AA9" i="3"/>
  <c r="AA10" i="3"/>
  <c r="AA11" i="3"/>
  <c r="AA12" i="3"/>
  <c r="AA13" i="3"/>
  <c r="AA14" i="3"/>
  <c r="AA15" i="3"/>
  <c r="AA16" i="3"/>
  <c r="AA17" i="3"/>
  <c r="AA18" i="3"/>
  <c r="AA19" i="3"/>
  <c r="AA20" i="3"/>
  <c r="AA21" i="3"/>
  <c r="AA22" i="3"/>
  <c r="AA23" i="3"/>
  <c r="AA24" i="3"/>
  <c r="AA25" i="3"/>
  <c r="AA26" i="3"/>
  <c r="AA27" i="3"/>
  <c r="AA28" i="3"/>
  <c r="AA29" i="3"/>
  <c r="AA30" i="3"/>
  <c r="AA31" i="3"/>
  <c r="AA32" i="3"/>
  <c r="AA33" i="3"/>
  <c r="AA34" i="3"/>
  <c r="AA35" i="3"/>
  <c r="AA36" i="3"/>
  <c r="AA37" i="3"/>
  <c r="AA38" i="3"/>
  <c r="AA39" i="3"/>
  <c r="AA40" i="3"/>
  <c r="AA41" i="3"/>
  <c r="AA42" i="3"/>
  <c r="AA43" i="3"/>
  <c r="AA44" i="3"/>
  <c r="AA45" i="3"/>
  <c r="AA46" i="3"/>
  <c r="AA47" i="3"/>
  <c r="AA48" i="3"/>
  <c r="AA49" i="3"/>
  <c r="AA50" i="3"/>
  <c r="AA51" i="3"/>
  <c r="AA52" i="3"/>
  <c r="AA53" i="3"/>
  <c r="AA54" i="3"/>
  <c r="AA55" i="3"/>
  <c r="AA56" i="3"/>
  <c r="AA57" i="3"/>
  <c r="AA58" i="3"/>
  <c r="AA59" i="3"/>
  <c r="AA60" i="3"/>
  <c r="AA61" i="3"/>
  <c r="AA62" i="3"/>
  <c r="AA63" i="3"/>
  <c r="AA64" i="3"/>
  <c r="AA65" i="3"/>
  <c r="AA66" i="3"/>
  <c r="AA67" i="3"/>
  <c r="AA68" i="3"/>
  <c r="AA69" i="3"/>
  <c r="AA70" i="3"/>
  <c r="AA71" i="3"/>
  <c r="AA72" i="3"/>
  <c r="AA73" i="3"/>
  <c r="AA74" i="3"/>
  <c r="AA75" i="3"/>
  <c r="AA76" i="3"/>
  <c r="AA77" i="3"/>
  <c r="AA78" i="3"/>
  <c r="AA79" i="3"/>
  <c r="AA80" i="3"/>
  <c r="AA81" i="3"/>
  <c r="AA82" i="3"/>
  <c r="AA83" i="3"/>
  <c r="AA84" i="3"/>
  <c r="AA85" i="3"/>
  <c r="AA86" i="3"/>
  <c r="AA87" i="3"/>
  <c r="AA88" i="3"/>
  <c r="AA89" i="3"/>
  <c r="AA90" i="3"/>
  <c r="AA91" i="3"/>
  <c r="AA92" i="3"/>
  <c r="AA93" i="3"/>
  <c r="AA94" i="3"/>
  <c r="AA95" i="3"/>
  <c r="AA96" i="3"/>
  <c r="AA97" i="3"/>
  <c r="AA98" i="3"/>
  <c r="AA99" i="3"/>
  <c r="AA100" i="3"/>
  <c r="AA101" i="3"/>
  <c r="AA102" i="3"/>
  <c r="AA103" i="3"/>
  <c r="AA104" i="3"/>
  <c r="AA105" i="3"/>
  <c r="AA106" i="3"/>
  <c r="AA107" i="3"/>
  <c r="AA108" i="3"/>
  <c r="AA109" i="3"/>
  <c r="AA110" i="3"/>
  <c r="AA111" i="3"/>
  <c r="AA112" i="3"/>
  <c r="AA113" i="3"/>
  <c r="AA114" i="3"/>
  <c r="AA115" i="3"/>
  <c r="AA116" i="3"/>
  <c r="AA117" i="3"/>
  <c r="AA118" i="3"/>
  <c r="AA119" i="3"/>
  <c r="AA120" i="3"/>
  <c r="AA121" i="3"/>
  <c r="AA122" i="3"/>
  <c r="AA123" i="3"/>
  <c r="AA124" i="3"/>
  <c r="AA125" i="3"/>
  <c r="AA126" i="3"/>
  <c r="AA127" i="3"/>
  <c r="AA128" i="3"/>
  <c r="AA129" i="3"/>
  <c r="AA130" i="3"/>
  <c r="AA131" i="3"/>
  <c r="AA132" i="3"/>
  <c r="AA133" i="3"/>
  <c r="AA134" i="3"/>
  <c r="AA135" i="3"/>
  <c r="AA136" i="3"/>
  <c r="AA137" i="3"/>
  <c r="AA138" i="3"/>
  <c r="AA139" i="3"/>
  <c r="AA140" i="3"/>
  <c r="AA141" i="3"/>
  <c r="AA142" i="3"/>
  <c r="AA143" i="3"/>
  <c r="AA144" i="3"/>
  <c r="AA145" i="3"/>
  <c r="AA146" i="3"/>
  <c r="AA147" i="3"/>
  <c r="AA148" i="3"/>
  <c r="AA149" i="3"/>
  <c r="AA150" i="3"/>
  <c r="AA151" i="3"/>
  <c r="AA152" i="3"/>
  <c r="AA153" i="3"/>
  <c r="AA154" i="3"/>
  <c r="AA155" i="3"/>
  <c r="AA156" i="3"/>
  <c r="AA157" i="3"/>
  <c r="AA158" i="3"/>
  <c r="AA159" i="3"/>
  <c r="AA160" i="3"/>
  <c r="AA161" i="3"/>
  <c r="AA162" i="3"/>
  <c r="AA163" i="3"/>
  <c r="AA164" i="3"/>
  <c r="AA165" i="3"/>
  <c r="AA166" i="3"/>
  <c r="AA167" i="3"/>
  <c r="AA168" i="3"/>
  <c r="AA169" i="3"/>
  <c r="AA170" i="3"/>
  <c r="AA171" i="3"/>
  <c r="AA172" i="3"/>
  <c r="AA173" i="3"/>
  <c r="AA174" i="3"/>
  <c r="AA175" i="3"/>
  <c r="AA176" i="3"/>
  <c r="AA177" i="3"/>
  <c r="AA178" i="3"/>
  <c r="AA179" i="3"/>
  <c r="AA180" i="3"/>
  <c r="AA181" i="3"/>
  <c r="AA182" i="3"/>
  <c r="AA183" i="3"/>
  <c r="AA184" i="3"/>
  <c r="AA185" i="3"/>
  <c r="AA186" i="3"/>
  <c r="AA187" i="3"/>
  <c r="AA188" i="3"/>
  <c r="AA189" i="3"/>
  <c r="AA190" i="3"/>
  <c r="AA191" i="3"/>
  <c r="AA192" i="3"/>
  <c r="AA193" i="3"/>
  <c r="AA194" i="3"/>
  <c r="AA195" i="3"/>
  <c r="AA196" i="3"/>
  <c r="AA197" i="3"/>
  <c r="AA198" i="3"/>
  <c r="AA199" i="3"/>
  <c r="AA200" i="3"/>
  <c r="AA201" i="3"/>
  <c r="AA202" i="3"/>
  <c r="AA203" i="3"/>
  <c r="AA204" i="3"/>
  <c r="AA205" i="3"/>
  <c r="AA206" i="3"/>
  <c r="AA207" i="3"/>
  <c r="AA208" i="3"/>
  <c r="AA209" i="3"/>
  <c r="AA210" i="3"/>
  <c r="AA211" i="3"/>
  <c r="AA212" i="3"/>
  <c r="AA213" i="3"/>
  <c r="AA214" i="3"/>
  <c r="AA215" i="3"/>
  <c r="AA216" i="3"/>
  <c r="AA217" i="3"/>
  <c r="AA218" i="3"/>
  <c r="AA219" i="3"/>
  <c r="AA220" i="3"/>
  <c r="AA221" i="3"/>
  <c r="AA222" i="3"/>
  <c r="AA223" i="3"/>
  <c r="AA224" i="3"/>
  <c r="AA225" i="3"/>
  <c r="AA226" i="3"/>
  <c r="AA227" i="3"/>
  <c r="AA228" i="3"/>
  <c r="AA229" i="3"/>
  <c r="AA230" i="3"/>
  <c r="AA231" i="3"/>
  <c r="AA232" i="3"/>
  <c r="AA233" i="3"/>
  <c r="AA234" i="3"/>
  <c r="AA235" i="3"/>
  <c r="AA236" i="3"/>
  <c r="AA237" i="3"/>
  <c r="AA238" i="3"/>
  <c r="AA239" i="3"/>
  <c r="AA240" i="3"/>
  <c r="AA241" i="3"/>
  <c r="AA242" i="3"/>
  <c r="AA243" i="3"/>
  <c r="AA244" i="3"/>
  <c r="AA245" i="3"/>
  <c r="AA246" i="3"/>
  <c r="AA247" i="3"/>
  <c r="AA248" i="3"/>
  <c r="AA249" i="3"/>
  <c r="AA250" i="3"/>
  <c r="AA251" i="3"/>
  <c r="AA252" i="3"/>
  <c r="AA253" i="3"/>
  <c r="AA254" i="3"/>
  <c r="AA255" i="3"/>
  <c r="AA256" i="3"/>
  <c r="AA257" i="3"/>
  <c r="AA258" i="3"/>
  <c r="AA259" i="3"/>
  <c r="AA260" i="3"/>
  <c r="AA261" i="3"/>
  <c r="AA262" i="3"/>
  <c r="AA263" i="3"/>
  <c r="AA264" i="3"/>
  <c r="AA265" i="3"/>
  <c r="AA266" i="3"/>
  <c r="AA267" i="3"/>
  <c r="AA268" i="3"/>
  <c r="AA269" i="3"/>
  <c r="AA270" i="3"/>
  <c r="AA271" i="3"/>
  <c r="AA272" i="3"/>
  <c r="AA273" i="3"/>
  <c r="AA274" i="3"/>
  <c r="AA275" i="3"/>
  <c r="AA276" i="3"/>
  <c r="AA277" i="3"/>
  <c r="AA278" i="3"/>
  <c r="AA279" i="3"/>
  <c r="AA280" i="3"/>
  <c r="AA281" i="3"/>
  <c r="AA282" i="3"/>
  <c r="AA283" i="3"/>
  <c r="AA284" i="3"/>
  <c r="AA285" i="3"/>
  <c r="AA286" i="3"/>
  <c r="AA287" i="3"/>
  <c r="AA288" i="3"/>
  <c r="AA289" i="3"/>
  <c r="AA290" i="3"/>
  <c r="AA291" i="3"/>
  <c r="AA292" i="3"/>
  <c r="AA293" i="3"/>
  <c r="AA294" i="3"/>
  <c r="AA295" i="3"/>
  <c r="AA296" i="3"/>
  <c r="AA297" i="3"/>
  <c r="AA298" i="3"/>
  <c r="AA299" i="3"/>
  <c r="AA300" i="3"/>
  <c r="AA301" i="3"/>
  <c r="AA302" i="3"/>
  <c r="AA303" i="3"/>
  <c r="AA304" i="3"/>
  <c r="AA305" i="3"/>
  <c r="AA306" i="3"/>
  <c r="AA307" i="3"/>
  <c r="AA308" i="3"/>
  <c r="AA309" i="3"/>
  <c r="AA310" i="3"/>
  <c r="AA311" i="3"/>
  <c r="AA312" i="3"/>
  <c r="AA313" i="3"/>
  <c r="AA314" i="3"/>
  <c r="AA315" i="3"/>
  <c r="AA316" i="3"/>
  <c r="AA317" i="3"/>
  <c r="AA318" i="3"/>
  <c r="AA319" i="3"/>
  <c r="AA320" i="3"/>
  <c r="AA321" i="3"/>
  <c r="AA322" i="3"/>
  <c r="AA323" i="3"/>
  <c r="AA324" i="3"/>
  <c r="AA325" i="3"/>
  <c r="AA326" i="3"/>
  <c r="AA327" i="3"/>
  <c r="AA328" i="3"/>
  <c r="AA329" i="3"/>
  <c r="AA330" i="3"/>
  <c r="AA331" i="3"/>
  <c r="AA332" i="3"/>
  <c r="AA333" i="3"/>
  <c r="AA334" i="3"/>
  <c r="AA335" i="3"/>
  <c r="AA336" i="3"/>
  <c r="AA337" i="3"/>
  <c r="AA338" i="3"/>
  <c r="AA339" i="3"/>
  <c r="AA340" i="3"/>
  <c r="AA341" i="3"/>
  <c r="AA342" i="3"/>
  <c r="AA343" i="3"/>
  <c r="AA344" i="3"/>
  <c r="AA345" i="3"/>
  <c r="AA346" i="3"/>
  <c r="AA347" i="3"/>
  <c r="AA348" i="3"/>
  <c r="AA349" i="3"/>
  <c r="AA350" i="3"/>
  <c r="AA351" i="3"/>
  <c r="AA352" i="3"/>
  <c r="AA353" i="3"/>
  <c r="AA354" i="3"/>
  <c r="AA355" i="3"/>
  <c r="AA356" i="3"/>
  <c r="AA357" i="3"/>
  <c r="AA358" i="3"/>
  <c r="AA359" i="3"/>
  <c r="AA360" i="3"/>
  <c r="AA361" i="3"/>
  <c r="AA362" i="3"/>
  <c r="AA363" i="3"/>
  <c r="AA364" i="3"/>
  <c r="AA365" i="3"/>
  <c r="AA366" i="3"/>
  <c r="AA367" i="3"/>
  <c r="AA368" i="3"/>
  <c r="AA369" i="3"/>
  <c r="AA370" i="3"/>
  <c r="AA371" i="3"/>
  <c r="AA372" i="3"/>
  <c r="AA373" i="3"/>
  <c r="AA374" i="3"/>
  <c r="AA375" i="3"/>
  <c r="AA376" i="3"/>
  <c r="AA377" i="3"/>
  <c r="AA378" i="3"/>
  <c r="AA379" i="3"/>
  <c r="AA380" i="3"/>
  <c r="AA381" i="3"/>
  <c r="AA382" i="3"/>
  <c r="AA383" i="3"/>
  <c r="AA384" i="3"/>
  <c r="AA385" i="3"/>
  <c r="AA386" i="3"/>
  <c r="AA387" i="3"/>
  <c r="AA388" i="3"/>
  <c r="AA389" i="3"/>
  <c r="AA390" i="3"/>
  <c r="AA391" i="3"/>
  <c r="AA392" i="3"/>
  <c r="AA393" i="3"/>
  <c r="AA394" i="3"/>
  <c r="AA395" i="3"/>
  <c r="AA396" i="3"/>
  <c r="AA397" i="3"/>
  <c r="AA398" i="3"/>
  <c r="AA399" i="3"/>
  <c r="AA400" i="3"/>
  <c r="AA401" i="3"/>
  <c r="Y4" i="3"/>
  <c r="Z4" i="3" s="1"/>
  <c r="Y5" i="3"/>
  <c r="Z5" i="3" s="1"/>
  <c r="Y6" i="3"/>
  <c r="Z6" i="3" s="1"/>
  <c r="Y7" i="3"/>
  <c r="Z7" i="3" s="1"/>
  <c r="Y8" i="3"/>
  <c r="Z8" i="3" s="1"/>
  <c r="Y9" i="3"/>
  <c r="Z9" i="3" s="1"/>
  <c r="Y10" i="3"/>
  <c r="Z10" i="3" s="1"/>
  <c r="Y11" i="3"/>
  <c r="Z11" i="3" s="1"/>
  <c r="Y12" i="3"/>
  <c r="Z12" i="3" s="1"/>
  <c r="Y13" i="3"/>
  <c r="Z13" i="3" s="1"/>
  <c r="Y14" i="3"/>
  <c r="Z14" i="3" s="1"/>
  <c r="Y15" i="3"/>
  <c r="Z15" i="3" s="1"/>
  <c r="Y16" i="3"/>
  <c r="Z16" i="3" s="1"/>
  <c r="Y17" i="3"/>
  <c r="Z17" i="3" s="1"/>
  <c r="Y18" i="3"/>
  <c r="Z18" i="3" s="1"/>
  <c r="Y19" i="3"/>
  <c r="Z19" i="3" s="1"/>
  <c r="Y20" i="3"/>
  <c r="Z20" i="3" s="1"/>
  <c r="Y21" i="3"/>
  <c r="Z21" i="3" s="1"/>
  <c r="Y22" i="3"/>
  <c r="Z22" i="3" s="1"/>
  <c r="Y23" i="3"/>
  <c r="Z23" i="3" s="1"/>
  <c r="Y24" i="3"/>
  <c r="Z24" i="3" s="1"/>
  <c r="Y25" i="3"/>
  <c r="Z25" i="3" s="1"/>
  <c r="Y26" i="3"/>
  <c r="Z26" i="3" s="1"/>
  <c r="Y27" i="3"/>
  <c r="Z27" i="3" s="1"/>
  <c r="Y28" i="3"/>
  <c r="Z28" i="3" s="1"/>
  <c r="Y29" i="3"/>
  <c r="Z29" i="3" s="1"/>
  <c r="Y30" i="3"/>
  <c r="Z30" i="3" s="1"/>
  <c r="Y31" i="3"/>
  <c r="Z31" i="3" s="1"/>
  <c r="Y32" i="3"/>
  <c r="Z32" i="3" s="1"/>
  <c r="Y33" i="3"/>
  <c r="Z33" i="3" s="1"/>
  <c r="Y34" i="3"/>
  <c r="Z34" i="3" s="1"/>
  <c r="Y35" i="3"/>
  <c r="Z35" i="3" s="1"/>
  <c r="Y36" i="3"/>
  <c r="Z36" i="3" s="1"/>
  <c r="Y37" i="3"/>
  <c r="Z37" i="3" s="1"/>
  <c r="Y38" i="3"/>
  <c r="Z38" i="3" s="1"/>
  <c r="Y39" i="3"/>
  <c r="Z39" i="3" s="1"/>
  <c r="Y40" i="3"/>
  <c r="Z40" i="3" s="1"/>
  <c r="Y41" i="3"/>
  <c r="Z41" i="3" s="1"/>
  <c r="Y42" i="3"/>
  <c r="Z42" i="3" s="1"/>
  <c r="Y43" i="3"/>
  <c r="Z43" i="3" s="1"/>
  <c r="Y44" i="3"/>
  <c r="Z44" i="3" s="1"/>
  <c r="Y45" i="3"/>
  <c r="Z45" i="3" s="1"/>
  <c r="Y46" i="3"/>
  <c r="Z46" i="3" s="1"/>
  <c r="Y47" i="3"/>
  <c r="Z47" i="3" s="1"/>
  <c r="Y48" i="3"/>
  <c r="Z48" i="3" s="1"/>
  <c r="Y49" i="3"/>
  <c r="Z49" i="3" s="1"/>
  <c r="Y50" i="3"/>
  <c r="Z50" i="3" s="1"/>
  <c r="Y51" i="3"/>
  <c r="Z51" i="3" s="1"/>
  <c r="Y52" i="3"/>
  <c r="Z52" i="3" s="1"/>
  <c r="Y53" i="3"/>
  <c r="Z53" i="3" s="1"/>
  <c r="Y54" i="3"/>
  <c r="Z54" i="3" s="1"/>
  <c r="Y55" i="3"/>
  <c r="Z55" i="3" s="1"/>
  <c r="Y56" i="3"/>
  <c r="Z56" i="3" s="1"/>
  <c r="Y57" i="3"/>
  <c r="Z57" i="3" s="1"/>
  <c r="Y58" i="3"/>
  <c r="Z58" i="3" s="1"/>
  <c r="Y59" i="3"/>
  <c r="Z59" i="3" s="1"/>
  <c r="Y60" i="3"/>
  <c r="Z60" i="3" s="1"/>
  <c r="Y61" i="3"/>
  <c r="Z61" i="3" s="1"/>
  <c r="Y62" i="3"/>
  <c r="Z62" i="3" s="1"/>
  <c r="Y63" i="3"/>
  <c r="Z63" i="3" s="1"/>
  <c r="Y64" i="3"/>
  <c r="Z64" i="3" s="1"/>
  <c r="Y65" i="3"/>
  <c r="Z65" i="3" s="1"/>
  <c r="Y66" i="3"/>
  <c r="Z66" i="3" s="1"/>
  <c r="Y67" i="3"/>
  <c r="Z67" i="3" s="1"/>
  <c r="Y68" i="3"/>
  <c r="Z68" i="3" s="1"/>
  <c r="Y69" i="3"/>
  <c r="Z69" i="3" s="1"/>
  <c r="Y70" i="3"/>
  <c r="Z70" i="3" s="1"/>
  <c r="Y71" i="3"/>
  <c r="Z71" i="3" s="1"/>
  <c r="Y72" i="3"/>
  <c r="Z72" i="3" s="1"/>
  <c r="Y73" i="3"/>
  <c r="Z73" i="3" s="1"/>
  <c r="Y74" i="3"/>
  <c r="Z74" i="3" s="1"/>
  <c r="Y75" i="3"/>
  <c r="Z75" i="3" s="1"/>
  <c r="Y76" i="3"/>
  <c r="Z76" i="3" s="1"/>
  <c r="Y77" i="3"/>
  <c r="Z77" i="3" s="1"/>
  <c r="Y78" i="3"/>
  <c r="Z78" i="3" s="1"/>
  <c r="Y79" i="3"/>
  <c r="Z79" i="3" s="1"/>
  <c r="Y80" i="3"/>
  <c r="Z80" i="3" s="1"/>
  <c r="Y81" i="3"/>
  <c r="Z81" i="3" s="1"/>
  <c r="Y82" i="3"/>
  <c r="Z82" i="3" s="1"/>
  <c r="Y83" i="3"/>
  <c r="Z83" i="3" s="1"/>
  <c r="Y84" i="3"/>
  <c r="Z84" i="3" s="1"/>
  <c r="Y85" i="3"/>
  <c r="Z85" i="3" s="1"/>
  <c r="Y86" i="3"/>
  <c r="Z86" i="3" s="1"/>
  <c r="Y87" i="3"/>
  <c r="Z87" i="3" s="1"/>
  <c r="Y88" i="3"/>
  <c r="Z88" i="3" s="1"/>
  <c r="Y89" i="3"/>
  <c r="Z89" i="3" s="1"/>
  <c r="Y90" i="3"/>
  <c r="Z90" i="3" s="1"/>
  <c r="Y91" i="3"/>
  <c r="Z91" i="3" s="1"/>
  <c r="Y92" i="3"/>
  <c r="Z92" i="3" s="1"/>
  <c r="Y93" i="3"/>
  <c r="Z93" i="3" s="1"/>
  <c r="Y94" i="3"/>
  <c r="Z94" i="3" s="1"/>
  <c r="Y95" i="3"/>
  <c r="Z95" i="3" s="1"/>
  <c r="Y96" i="3"/>
  <c r="Z96" i="3" s="1"/>
  <c r="Y97" i="3"/>
  <c r="Z97" i="3" s="1"/>
  <c r="Y98" i="3"/>
  <c r="Z98" i="3" s="1"/>
  <c r="Y99" i="3"/>
  <c r="Z99" i="3" s="1"/>
  <c r="Y100" i="3"/>
  <c r="Z100" i="3" s="1"/>
  <c r="Y101" i="3"/>
  <c r="Z101" i="3" s="1"/>
  <c r="Y102" i="3"/>
  <c r="Z102" i="3" s="1"/>
  <c r="Y103" i="3"/>
  <c r="Z103" i="3" s="1"/>
  <c r="Y104" i="3"/>
  <c r="Z104" i="3" s="1"/>
  <c r="Y105" i="3"/>
  <c r="Z105" i="3" s="1"/>
  <c r="Y106" i="3"/>
  <c r="Z106" i="3" s="1"/>
  <c r="Y107" i="3"/>
  <c r="Z107" i="3" s="1"/>
  <c r="Y108" i="3"/>
  <c r="Z108" i="3" s="1"/>
  <c r="Y109" i="3"/>
  <c r="Z109" i="3" s="1"/>
  <c r="Y110" i="3"/>
  <c r="Z110" i="3" s="1"/>
  <c r="Y111" i="3"/>
  <c r="Z111" i="3" s="1"/>
  <c r="Y112" i="3"/>
  <c r="Z112" i="3" s="1"/>
  <c r="Y113" i="3"/>
  <c r="Z113" i="3" s="1"/>
  <c r="Y114" i="3"/>
  <c r="Z114" i="3" s="1"/>
  <c r="Y115" i="3"/>
  <c r="Z115" i="3" s="1"/>
  <c r="Y116" i="3"/>
  <c r="Z116" i="3" s="1"/>
  <c r="Y117" i="3"/>
  <c r="Z117" i="3" s="1"/>
  <c r="Y118" i="3"/>
  <c r="Z118" i="3" s="1"/>
  <c r="Y119" i="3"/>
  <c r="Z119" i="3" s="1"/>
  <c r="Y120" i="3"/>
  <c r="Z120" i="3" s="1"/>
  <c r="Y121" i="3"/>
  <c r="Z121" i="3" s="1"/>
  <c r="Y122" i="3"/>
  <c r="Z122" i="3" s="1"/>
  <c r="Y123" i="3"/>
  <c r="Z123" i="3" s="1"/>
  <c r="Y124" i="3"/>
  <c r="Z124" i="3" s="1"/>
  <c r="Y125" i="3"/>
  <c r="Z125" i="3" s="1"/>
  <c r="Y126" i="3"/>
  <c r="Z126" i="3" s="1"/>
  <c r="Y127" i="3"/>
  <c r="Z127" i="3" s="1"/>
  <c r="Y128" i="3"/>
  <c r="Z128" i="3" s="1"/>
  <c r="Y129" i="3"/>
  <c r="Z129" i="3" s="1"/>
  <c r="Y130" i="3"/>
  <c r="Z130" i="3" s="1"/>
  <c r="Y131" i="3"/>
  <c r="Z131" i="3" s="1"/>
  <c r="Y132" i="3"/>
  <c r="Z132" i="3" s="1"/>
  <c r="Y133" i="3"/>
  <c r="Z133" i="3" s="1"/>
  <c r="Y134" i="3"/>
  <c r="Z134" i="3" s="1"/>
  <c r="Y135" i="3"/>
  <c r="Z135" i="3" s="1"/>
  <c r="Y136" i="3"/>
  <c r="Z136" i="3" s="1"/>
  <c r="Y137" i="3"/>
  <c r="Z137" i="3" s="1"/>
  <c r="Y138" i="3"/>
  <c r="Z138" i="3" s="1"/>
  <c r="Y139" i="3"/>
  <c r="Z139" i="3" s="1"/>
  <c r="Y140" i="3"/>
  <c r="Z140" i="3" s="1"/>
  <c r="Y141" i="3"/>
  <c r="Z141" i="3" s="1"/>
  <c r="Y142" i="3"/>
  <c r="Z142" i="3" s="1"/>
  <c r="Y143" i="3"/>
  <c r="Z143" i="3" s="1"/>
  <c r="Y144" i="3"/>
  <c r="Z144" i="3" s="1"/>
  <c r="Y145" i="3"/>
  <c r="Z145" i="3" s="1"/>
  <c r="Y146" i="3"/>
  <c r="Z146" i="3" s="1"/>
  <c r="Y147" i="3"/>
  <c r="Z147" i="3" s="1"/>
  <c r="Y148" i="3"/>
  <c r="Z148" i="3" s="1"/>
  <c r="Y149" i="3"/>
  <c r="Z149" i="3" s="1"/>
  <c r="Y150" i="3"/>
  <c r="Z150" i="3" s="1"/>
  <c r="Y151" i="3"/>
  <c r="Z151" i="3" s="1"/>
  <c r="Y152" i="3"/>
  <c r="Z152" i="3" s="1"/>
  <c r="Y153" i="3"/>
  <c r="Z153" i="3" s="1"/>
  <c r="Y154" i="3"/>
  <c r="Z154" i="3" s="1"/>
  <c r="Y155" i="3"/>
  <c r="Z155" i="3" s="1"/>
  <c r="Y156" i="3"/>
  <c r="Z156" i="3" s="1"/>
  <c r="Y157" i="3"/>
  <c r="Z157" i="3" s="1"/>
  <c r="Y158" i="3"/>
  <c r="Z158" i="3" s="1"/>
  <c r="Y159" i="3"/>
  <c r="Z159" i="3" s="1"/>
  <c r="Y160" i="3"/>
  <c r="Z160" i="3" s="1"/>
  <c r="Y161" i="3"/>
  <c r="Z161" i="3" s="1"/>
  <c r="Y162" i="3"/>
  <c r="Z162" i="3" s="1"/>
  <c r="Y163" i="3"/>
  <c r="Z163" i="3" s="1"/>
  <c r="Y164" i="3"/>
  <c r="Z164" i="3" s="1"/>
  <c r="Y165" i="3"/>
  <c r="Z165" i="3" s="1"/>
  <c r="Y166" i="3"/>
  <c r="Z166" i="3" s="1"/>
  <c r="Y167" i="3"/>
  <c r="Z167" i="3" s="1"/>
  <c r="Y168" i="3"/>
  <c r="Z168" i="3" s="1"/>
  <c r="Y169" i="3"/>
  <c r="Z169" i="3" s="1"/>
  <c r="Y170" i="3"/>
  <c r="Z170" i="3" s="1"/>
  <c r="Y171" i="3"/>
  <c r="Z171" i="3" s="1"/>
  <c r="Y172" i="3"/>
  <c r="Z172" i="3" s="1"/>
  <c r="Y173" i="3"/>
  <c r="Z173" i="3" s="1"/>
  <c r="Y174" i="3"/>
  <c r="Z174" i="3" s="1"/>
  <c r="Y175" i="3"/>
  <c r="Z175" i="3" s="1"/>
  <c r="Y176" i="3"/>
  <c r="Z176" i="3" s="1"/>
  <c r="Y177" i="3"/>
  <c r="Z177" i="3" s="1"/>
  <c r="Y178" i="3"/>
  <c r="Z178" i="3" s="1"/>
  <c r="Y179" i="3"/>
  <c r="Z179" i="3" s="1"/>
  <c r="Y180" i="3"/>
  <c r="Z180" i="3" s="1"/>
  <c r="Y181" i="3"/>
  <c r="Z181" i="3" s="1"/>
  <c r="Y182" i="3"/>
  <c r="Z182" i="3" s="1"/>
  <c r="Y183" i="3"/>
  <c r="Z183" i="3" s="1"/>
  <c r="Y184" i="3"/>
  <c r="Z184" i="3" s="1"/>
  <c r="Y185" i="3"/>
  <c r="Z185" i="3" s="1"/>
  <c r="Y186" i="3"/>
  <c r="Z186" i="3" s="1"/>
  <c r="Y187" i="3"/>
  <c r="Z187" i="3" s="1"/>
  <c r="Y188" i="3"/>
  <c r="Z188" i="3" s="1"/>
  <c r="Y189" i="3"/>
  <c r="Z189" i="3" s="1"/>
  <c r="Y190" i="3"/>
  <c r="Z190" i="3" s="1"/>
  <c r="Y191" i="3"/>
  <c r="Z191" i="3" s="1"/>
  <c r="Y192" i="3"/>
  <c r="Z192" i="3" s="1"/>
  <c r="Y193" i="3"/>
  <c r="Z193" i="3" s="1"/>
  <c r="Y194" i="3"/>
  <c r="Z194" i="3" s="1"/>
  <c r="Y195" i="3"/>
  <c r="Z195" i="3" s="1"/>
  <c r="Y196" i="3"/>
  <c r="Z196" i="3" s="1"/>
  <c r="Y197" i="3"/>
  <c r="Z197" i="3" s="1"/>
  <c r="Y198" i="3"/>
  <c r="Z198" i="3" s="1"/>
  <c r="Y199" i="3"/>
  <c r="Z199" i="3" s="1"/>
  <c r="Y200" i="3"/>
  <c r="Z200" i="3" s="1"/>
  <c r="Y201" i="3"/>
  <c r="Z201" i="3" s="1"/>
  <c r="Y202" i="3"/>
  <c r="Z202" i="3" s="1"/>
  <c r="Y203" i="3"/>
  <c r="Z203" i="3" s="1"/>
  <c r="Y204" i="3"/>
  <c r="Z204" i="3" s="1"/>
  <c r="Y205" i="3"/>
  <c r="Z205" i="3" s="1"/>
  <c r="Y206" i="3"/>
  <c r="Z206" i="3" s="1"/>
  <c r="Y207" i="3"/>
  <c r="Z207" i="3" s="1"/>
  <c r="Y208" i="3"/>
  <c r="Z208" i="3" s="1"/>
  <c r="Y209" i="3"/>
  <c r="Z209" i="3" s="1"/>
  <c r="Y210" i="3"/>
  <c r="Z210" i="3" s="1"/>
  <c r="Y211" i="3"/>
  <c r="Z211" i="3" s="1"/>
  <c r="Y212" i="3"/>
  <c r="Z212" i="3" s="1"/>
  <c r="Y213" i="3"/>
  <c r="Z213" i="3" s="1"/>
  <c r="Y214" i="3"/>
  <c r="Z214" i="3" s="1"/>
  <c r="Y215" i="3"/>
  <c r="Z215" i="3" s="1"/>
  <c r="Y216" i="3"/>
  <c r="Z216" i="3" s="1"/>
  <c r="Y217" i="3"/>
  <c r="Z217" i="3" s="1"/>
  <c r="Y218" i="3"/>
  <c r="Z218" i="3" s="1"/>
  <c r="Y219" i="3"/>
  <c r="Z219" i="3" s="1"/>
  <c r="Y220" i="3"/>
  <c r="Z220" i="3" s="1"/>
  <c r="Y221" i="3"/>
  <c r="Z221" i="3" s="1"/>
  <c r="Y222" i="3"/>
  <c r="Z222" i="3" s="1"/>
  <c r="Y223" i="3"/>
  <c r="Z223" i="3" s="1"/>
  <c r="Y224" i="3"/>
  <c r="Z224" i="3" s="1"/>
  <c r="Y225" i="3"/>
  <c r="Z225" i="3" s="1"/>
  <c r="Y226" i="3"/>
  <c r="Z226" i="3" s="1"/>
  <c r="Y227" i="3"/>
  <c r="Z227" i="3" s="1"/>
  <c r="Y228" i="3"/>
  <c r="Z228" i="3" s="1"/>
  <c r="Y229" i="3"/>
  <c r="Z229" i="3" s="1"/>
  <c r="Y230" i="3"/>
  <c r="Z230" i="3" s="1"/>
  <c r="Y231" i="3"/>
  <c r="Z231" i="3" s="1"/>
  <c r="Y232" i="3"/>
  <c r="Z232" i="3" s="1"/>
  <c r="Y233" i="3"/>
  <c r="Z233" i="3" s="1"/>
  <c r="Y234" i="3"/>
  <c r="Z234" i="3" s="1"/>
  <c r="Y235" i="3"/>
  <c r="Z235" i="3" s="1"/>
  <c r="Y236" i="3"/>
  <c r="Z236" i="3" s="1"/>
  <c r="Y237" i="3"/>
  <c r="Z237" i="3" s="1"/>
  <c r="Y238" i="3"/>
  <c r="Z238" i="3" s="1"/>
  <c r="Y239" i="3"/>
  <c r="Z239" i="3" s="1"/>
  <c r="Y240" i="3"/>
  <c r="Z240" i="3" s="1"/>
  <c r="Y241" i="3"/>
  <c r="Z241" i="3" s="1"/>
  <c r="Y242" i="3"/>
  <c r="Z242" i="3" s="1"/>
  <c r="Y243" i="3"/>
  <c r="Z243" i="3" s="1"/>
  <c r="Y244" i="3"/>
  <c r="Z244" i="3" s="1"/>
  <c r="Y245" i="3"/>
  <c r="Z245" i="3" s="1"/>
  <c r="Y246" i="3"/>
  <c r="Z246" i="3" s="1"/>
  <c r="Y247" i="3"/>
  <c r="Z247" i="3" s="1"/>
  <c r="Y248" i="3"/>
  <c r="Z248" i="3" s="1"/>
  <c r="Y249" i="3"/>
  <c r="Z249" i="3" s="1"/>
  <c r="Y250" i="3"/>
  <c r="Z250" i="3" s="1"/>
  <c r="Y251" i="3"/>
  <c r="Z251" i="3" s="1"/>
  <c r="Y252" i="3"/>
  <c r="Z252" i="3" s="1"/>
  <c r="Y253" i="3"/>
  <c r="Z253" i="3" s="1"/>
  <c r="Y254" i="3"/>
  <c r="Z254" i="3" s="1"/>
  <c r="Y255" i="3"/>
  <c r="Z255" i="3" s="1"/>
  <c r="Y256" i="3"/>
  <c r="Z256" i="3" s="1"/>
  <c r="Y257" i="3"/>
  <c r="Z257" i="3" s="1"/>
  <c r="Y258" i="3"/>
  <c r="Z258" i="3" s="1"/>
  <c r="Y259" i="3"/>
  <c r="Z259" i="3" s="1"/>
  <c r="Y260" i="3"/>
  <c r="Z260" i="3" s="1"/>
  <c r="Y261" i="3"/>
  <c r="Z261" i="3" s="1"/>
  <c r="Y262" i="3"/>
  <c r="Z262" i="3" s="1"/>
  <c r="Y263" i="3"/>
  <c r="Z263" i="3" s="1"/>
  <c r="Y264" i="3"/>
  <c r="Z264" i="3" s="1"/>
  <c r="Y265" i="3"/>
  <c r="Z265" i="3" s="1"/>
  <c r="Y266" i="3"/>
  <c r="Z266" i="3" s="1"/>
  <c r="Y267" i="3"/>
  <c r="Z267" i="3" s="1"/>
  <c r="Y268" i="3"/>
  <c r="Z268" i="3" s="1"/>
  <c r="Y269" i="3"/>
  <c r="Z269" i="3" s="1"/>
  <c r="Y270" i="3"/>
  <c r="Z270" i="3" s="1"/>
  <c r="Y271" i="3"/>
  <c r="Z271" i="3" s="1"/>
  <c r="Y272" i="3"/>
  <c r="Z272" i="3" s="1"/>
  <c r="Y273" i="3"/>
  <c r="Z273" i="3" s="1"/>
  <c r="Y274" i="3"/>
  <c r="Z274" i="3" s="1"/>
  <c r="Y275" i="3"/>
  <c r="Z275" i="3" s="1"/>
  <c r="Y276" i="3"/>
  <c r="Z276" i="3" s="1"/>
  <c r="Y277" i="3"/>
  <c r="Z277" i="3" s="1"/>
  <c r="Y278" i="3"/>
  <c r="Z278" i="3" s="1"/>
  <c r="Y279" i="3"/>
  <c r="Z279" i="3" s="1"/>
  <c r="Y280" i="3"/>
  <c r="Z280" i="3" s="1"/>
  <c r="Y281" i="3"/>
  <c r="Z281" i="3" s="1"/>
  <c r="Y282" i="3"/>
  <c r="Z282" i="3" s="1"/>
  <c r="Y283" i="3"/>
  <c r="Z283" i="3" s="1"/>
  <c r="Y284" i="3"/>
  <c r="Z284" i="3" s="1"/>
  <c r="Y285" i="3"/>
  <c r="Z285" i="3" s="1"/>
  <c r="Y286" i="3"/>
  <c r="Z286" i="3" s="1"/>
  <c r="Y287" i="3"/>
  <c r="Z287" i="3" s="1"/>
  <c r="Y288" i="3"/>
  <c r="Z288" i="3" s="1"/>
  <c r="Y289" i="3"/>
  <c r="Z289" i="3" s="1"/>
  <c r="Y290" i="3"/>
  <c r="Z290" i="3" s="1"/>
  <c r="Y291" i="3"/>
  <c r="Z291" i="3" s="1"/>
  <c r="Y292" i="3"/>
  <c r="Z292" i="3" s="1"/>
  <c r="Y293" i="3"/>
  <c r="Z293" i="3" s="1"/>
  <c r="Y294" i="3"/>
  <c r="Z294" i="3" s="1"/>
  <c r="Y295" i="3"/>
  <c r="Z295" i="3" s="1"/>
  <c r="Y296" i="3"/>
  <c r="Z296" i="3" s="1"/>
  <c r="Y297" i="3"/>
  <c r="Z297" i="3" s="1"/>
  <c r="Y298" i="3"/>
  <c r="Z298" i="3" s="1"/>
  <c r="Y299" i="3"/>
  <c r="Z299" i="3" s="1"/>
  <c r="Y300" i="3"/>
  <c r="Z300" i="3" s="1"/>
  <c r="Y301" i="3"/>
  <c r="Z301" i="3" s="1"/>
  <c r="Y302" i="3"/>
  <c r="Z302" i="3" s="1"/>
  <c r="Y303" i="3"/>
  <c r="Z303" i="3" s="1"/>
  <c r="Y304" i="3"/>
  <c r="Z304" i="3" s="1"/>
  <c r="Y305" i="3"/>
  <c r="Z305" i="3" s="1"/>
  <c r="Y306" i="3"/>
  <c r="Z306" i="3" s="1"/>
  <c r="Y307" i="3"/>
  <c r="Z307" i="3" s="1"/>
  <c r="Y308" i="3"/>
  <c r="Z308" i="3" s="1"/>
  <c r="Y309" i="3"/>
  <c r="Z309" i="3" s="1"/>
  <c r="Y310" i="3"/>
  <c r="Z310" i="3" s="1"/>
  <c r="Y311" i="3"/>
  <c r="Z311" i="3" s="1"/>
  <c r="Y312" i="3"/>
  <c r="Z312" i="3" s="1"/>
  <c r="Y313" i="3"/>
  <c r="Z313" i="3" s="1"/>
  <c r="Y314" i="3"/>
  <c r="Z314" i="3" s="1"/>
  <c r="Y315" i="3"/>
  <c r="Z315" i="3" s="1"/>
  <c r="Y316" i="3"/>
  <c r="Z316" i="3" s="1"/>
  <c r="Y317" i="3"/>
  <c r="Z317" i="3" s="1"/>
  <c r="Y318" i="3"/>
  <c r="Z318" i="3" s="1"/>
  <c r="Y319" i="3"/>
  <c r="Z319" i="3" s="1"/>
  <c r="Y320" i="3"/>
  <c r="Z320" i="3" s="1"/>
  <c r="Y321" i="3"/>
  <c r="Z321" i="3" s="1"/>
  <c r="Y322" i="3"/>
  <c r="Z322" i="3" s="1"/>
  <c r="Y323" i="3"/>
  <c r="Z323" i="3" s="1"/>
  <c r="Y324" i="3"/>
  <c r="Z324" i="3" s="1"/>
  <c r="Y325" i="3"/>
  <c r="Z325" i="3" s="1"/>
  <c r="Y326" i="3"/>
  <c r="Z326" i="3" s="1"/>
  <c r="Y327" i="3"/>
  <c r="Z327" i="3" s="1"/>
  <c r="Y328" i="3"/>
  <c r="Z328" i="3" s="1"/>
  <c r="Y329" i="3"/>
  <c r="Z329" i="3" s="1"/>
  <c r="Y330" i="3"/>
  <c r="Z330" i="3" s="1"/>
  <c r="Y331" i="3"/>
  <c r="Z331" i="3" s="1"/>
  <c r="Y332" i="3"/>
  <c r="Z332" i="3" s="1"/>
  <c r="Y333" i="3"/>
  <c r="Z333" i="3" s="1"/>
  <c r="Y334" i="3"/>
  <c r="Z334" i="3" s="1"/>
  <c r="Y335" i="3"/>
  <c r="Z335" i="3" s="1"/>
  <c r="Y336" i="3"/>
  <c r="Z336" i="3" s="1"/>
  <c r="Y337" i="3"/>
  <c r="Z337" i="3" s="1"/>
  <c r="Y338" i="3"/>
  <c r="Z338" i="3" s="1"/>
  <c r="Y339" i="3"/>
  <c r="Z339" i="3" s="1"/>
  <c r="Y340" i="3"/>
  <c r="Z340" i="3" s="1"/>
  <c r="Y341" i="3"/>
  <c r="Z341" i="3" s="1"/>
  <c r="Y342" i="3"/>
  <c r="Z342" i="3" s="1"/>
  <c r="Y343" i="3"/>
  <c r="Z343" i="3" s="1"/>
  <c r="Y344" i="3"/>
  <c r="Z344" i="3" s="1"/>
  <c r="Y345" i="3"/>
  <c r="Z345" i="3" s="1"/>
  <c r="Y346" i="3"/>
  <c r="Z346" i="3" s="1"/>
  <c r="Y347" i="3"/>
  <c r="Z347" i="3" s="1"/>
  <c r="Y348" i="3"/>
  <c r="Z348" i="3" s="1"/>
  <c r="Y349" i="3"/>
  <c r="Z349" i="3" s="1"/>
  <c r="Y350" i="3"/>
  <c r="Z350" i="3" s="1"/>
  <c r="Y351" i="3"/>
  <c r="Z351" i="3" s="1"/>
  <c r="Y352" i="3"/>
  <c r="Z352" i="3" s="1"/>
  <c r="Y353" i="3"/>
  <c r="Z353" i="3" s="1"/>
  <c r="Y354" i="3"/>
  <c r="Z354" i="3" s="1"/>
  <c r="Y355" i="3"/>
  <c r="Z355" i="3" s="1"/>
  <c r="Y356" i="3"/>
  <c r="Z356" i="3" s="1"/>
  <c r="Y357" i="3"/>
  <c r="Z357" i="3" s="1"/>
  <c r="Y358" i="3"/>
  <c r="Z358" i="3" s="1"/>
  <c r="Y359" i="3"/>
  <c r="Z359" i="3" s="1"/>
  <c r="Y360" i="3"/>
  <c r="Z360" i="3" s="1"/>
  <c r="Y361" i="3"/>
  <c r="Z361" i="3" s="1"/>
  <c r="Y362" i="3"/>
  <c r="Z362" i="3" s="1"/>
  <c r="Y363" i="3"/>
  <c r="Z363" i="3" s="1"/>
  <c r="Y364" i="3"/>
  <c r="Z364" i="3" s="1"/>
  <c r="Y365" i="3"/>
  <c r="Z365" i="3" s="1"/>
  <c r="Y366" i="3"/>
  <c r="Z366" i="3" s="1"/>
  <c r="Y367" i="3"/>
  <c r="Z367" i="3" s="1"/>
  <c r="Y368" i="3"/>
  <c r="Z368" i="3" s="1"/>
  <c r="Y369" i="3"/>
  <c r="Z369" i="3" s="1"/>
  <c r="Y370" i="3"/>
  <c r="Z370" i="3" s="1"/>
  <c r="Y371" i="3"/>
  <c r="Z371" i="3" s="1"/>
  <c r="Y372" i="3"/>
  <c r="Z372" i="3" s="1"/>
  <c r="Y373" i="3"/>
  <c r="Z373" i="3" s="1"/>
  <c r="Y374" i="3"/>
  <c r="Z374" i="3" s="1"/>
  <c r="Y375" i="3"/>
  <c r="Z375" i="3" s="1"/>
  <c r="Y376" i="3"/>
  <c r="Z376" i="3" s="1"/>
  <c r="Y377" i="3"/>
  <c r="Z377" i="3" s="1"/>
  <c r="Y378" i="3"/>
  <c r="Z378" i="3" s="1"/>
  <c r="Y379" i="3"/>
  <c r="Z379" i="3" s="1"/>
  <c r="Y380" i="3"/>
  <c r="Z380" i="3" s="1"/>
  <c r="Y381" i="3"/>
  <c r="Z381" i="3" s="1"/>
  <c r="Y382" i="3"/>
  <c r="Z382" i="3" s="1"/>
  <c r="Y383" i="3"/>
  <c r="Z383" i="3" s="1"/>
  <c r="Y384" i="3"/>
  <c r="Z384" i="3" s="1"/>
  <c r="Y385" i="3"/>
  <c r="Z385" i="3" s="1"/>
  <c r="Y386" i="3"/>
  <c r="Z386" i="3" s="1"/>
  <c r="Y387" i="3"/>
  <c r="Z387" i="3" s="1"/>
  <c r="Y388" i="3"/>
  <c r="Z388" i="3" s="1"/>
  <c r="Y389" i="3"/>
  <c r="Z389" i="3" s="1"/>
  <c r="Y390" i="3"/>
  <c r="Z390" i="3" s="1"/>
  <c r="Y391" i="3"/>
  <c r="Z391" i="3" s="1"/>
  <c r="Y392" i="3"/>
  <c r="Z392" i="3" s="1"/>
  <c r="Y393" i="3"/>
  <c r="Z393" i="3" s="1"/>
  <c r="Y394" i="3"/>
  <c r="Z394" i="3" s="1"/>
  <c r="Y395" i="3"/>
  <c r="Z395" i="3" s="1"/>
  <c r="Y396" i="3"/>
  <c r="Z396" i="3" s="1"/>
  <c r="Y397" i="3"/>
  <c r="Z397" i="3" s="1"/>
  <c r="Y398" i="3"/>
  <c r="Z398" i="3" s="1"/>
  <c r="Y399" i="3"/>
  <c r="Z399" i="3" s="1"/>
  <c r="Y400" i="3"/>
  <c r="Z400" i="3" s="1"/>
  <c r="Y401" i="3"/>
  <c r="Z401" i="3" s="1"/>
  <c r="X4" i="3"/>
  <c r="X5" i="3"/>
  <c r="X6" i="3"/>
  <c r="X7" i="3"/>
  <c r="X8" i="3"/>
  <c r="X9" i="3"/>
  <c r="X10" i="3"/>
  <c r="X11" i="3"/>
  <c r="X12" i="3"/>
  <c r="X13" i="3"/>
  <c r="X14" i="3"/>
  <c r="X15" i="3"/>
  <c r="X16" i="3"/>
  <c r="X17" i="3"/>
  <c r="X18" i="3"/>
  <c r="X19" i="3"/>
  <c r="X20" i="3"/>
  <c r="X21" i="3"/>
  <c r="X22" i="3"/>
  <c r="X23" i="3"/>
  <c r="X24" i="3"/>
  <c r="X25" i="3"/>
  <c r="X26" i="3"/>
  <c r="X27" i="3"/>
  <c r="X28" i="3"/>
  <c r="X29" i="3"/>
  <c r="X30" i="3"/>
  <c r="X31" i="3"/>
  <c r="X32" i="3"/>
  <c r="X33" i="3"/>
  <c r="X34" i="3"/>
  <c r="X35" i="3"/>
  <c r="X36" i="3"/>
  <c r="X37" i="3"/>
  <c r="X38" i="3"/>
  <c r="X39" i="3"/>
  <c r="X40" i="3"/>
  <c r="X41" i="3"/>
  <c r="X42" i="3"/>
  <c r="X43" i="3"/>
  <c r="X44" i="3"/>
  <c r="X45" i="3"/>
  <c r="X46" i="3"/>
  <c r="X47" i="3"/>
  <c r="X48" i="3"/>
  <c r="X49" i="3"/>
  <c r="X50" i="3"/>
  <c r="X51" i="3"/>
  <c r="X52" i="3"/>
  <c r="X53" i="3"/>
  <c r="X54" i="3"/>
  <c r="X55" i="3"/>
  <c r="X56" i="3"/>
  <c r="X57" i="3"/>
  <c r="X58" i="3"/>
  <c r="X59" i="3"/>
  <c r="X60" i="3"/>
  <c r="X61" i="3"/>
  <c r="X62" i="3"/>
  <c r="X63" i="3"/>
  <c r="X64" i="3"/>
  <c r="X65" i="3"/>
  <c r="X66" i="3"/>
  <c r="X67" i="3"/>
  <c r="X68" i="3"/>
  <c r="X69" i="3"/>
  <c r="X70" i="3"/>
  <c r="X71" i="3"/>
  <c r="X72" i="3"/>
  <c r="X73" i="3"/>
  <c r="X74" i="3"/>
  <c r="X75" i="3"/>
  <c r="X76" i="3"/>
  <c r="X77" i="3"/>
  <c r="X78" i="3"/>
  <c r="X79" i="3"/>
  <c r="X80" i="3"/>
  <c r="X81" i="3"/>
  <c r="X82" i="3"/>
  <c r="X83" i="3"/>
  <c r="X84" i="3"/>
  <c r="X85" i="3"/>
  <c r="X86" i="3"/>
  <c r="X87" i="3"/>
  <c r="X88" i="3"/>
  <c r="X89" i="3"/>
  <c r="X90" i="3"/>
  <c r="X91" i="3"/>
  <c r="X92" i="3"/>
  <c r="X93" i="3"/>
  <c r="X94" i="3"/>
  <c r="X95" i="3"/>
  <c r="X96" i="3"/>
  <c r="X97" i="3"/>
  <c r="X98" i="3"/>
  <c r="X99" i="3"/>
  <c r="X100" i="3"/>
  <c r="X101" i="3"/>
  <c r="X102" i="3"/>
  <c r="X103" i="3"/>
  <c r="X104" i="3"/>
  <c r="X105" i="3"/>
  <c r="X106" i="3"/>
  <c r="X107" i="3"/>
  <c r="X108" i="3"/>
  <c r="X109" i="3"/>
  <c r="X110" i="3"/>
  <c r="X111" i="3"/>
  <c r="X112" i="3"/>
  <c r="X113" i="3"/>
  <c r="X114" i="3"/>
  <c r="X115" i="3"/>
  <c r="X116" i="3"/>
  <c r="X117" i="3"/>
  <c r="X118" i="3"/>
  <c r="X119" i="3"/>
  <c r="X120" i="3"/>
  <c r="X121" i="3"/>
  <c r="X122" i="3"/>
  <c r="X123" i="3"/>
  <c r="X124" i="3"/>
  <c r="X125" i="3"/>
  <c r="X126" i="3"/>
  <c r="X127" i="3"/>
  <c r="X128" i="3"/>
  <c r="X129" i="3"/>
  <c r="X130" i="3"/>
  <c r="X131" i="3"/>
  <c r="X132" i="3"/>
  <c r="X133" i="3"/>
  <c r="X134" i="3"/>
  <c r="X135" i="3"/>
  <c r="X136" i="3"/>
  <c r="X137" i="3"/>
  <c r="X138" i="3"/>
  <c r="X139" i="3"/>
  <c r="X140" i="3"/>
  <c r="X141" i="3"/>
  <c r="X142" i="3"/>
  <c r="X143" i="3"/>
  <c r="X144" i="3"/>
  <c r="X145" i="3"/>
  <c r="X146" i="3"/>
  <c r="X147" i="3"/>
  <c r="X148" i="3"/>
  <c r="X149" i="3"/>
  <c r="X150" i="3"/>
  <c r="X151" i="3"/>
  <c r="X152" i="3"/>
  <c r="X153" i="3"/>
  <c r="X154" i="3"/>
  <c r="X155" i="3"/>
  <c r="X156" i="3"/>
  <c r="X157" i="3"/>
  <c r="X158" i="3"/>
  <c r="X159" i="3"/>
  <c r="X160" i="3"/>
  <c r="X161" i="3"/>
  <c r="X162" i="3"/>
  <c r="X163" i="3"/>
  <c r="X164" i="3"/>
  <c r="X165" i="3"/>
  <c r="X166" i="3"/>
  <c r="X167" i="3"/>
  <c r="X168" i="3"/>
  <c r="X169" i="3"/>
  <c r="X170" i="3"/>
  <c r="X171" i="3"/>
  <c r="X172" i="3"/>
  <c r="X173" i="3"/>
  <c r="X174" i="3"/>
  <c r="X175" i="3"/>
  <c r="X176" i="3"/>
  <c r="X177" i="3"/>
  <c r="X178" i="3"/>
  <c r="X179" i="3"/>
  <c r="X180" i="3"/>
  <c r="X181" i="3"/>
  <c r="X182" i="3"/>
  <c r="X183" i="3"/>
  <c r="X184" i="3"/>
  <c r="X185" i="3"/>
  <c r="X186" i="3"/>
  <c r="X187" i="3"/>
  <c r="X188" i="3"/>
  <c r="X189" i="3"/>
  <c r="X190" i="3"/>
  <c r="X191" i="3"/>
  <c r="X192" i="3"/>
  <c r="X193" i="3"/>
  <c r="X194" i="3"/>
  <c r="X195" i="3"/>
  <c r="X196" i="3"/>
  <c r="X197" i="3"/>
  <c r="X198" i="3"/>
  <c r="X199" i="3"/>
  <c r="X200" i="3"/>
  <c r="X201" i="3"/>
  <c r="X202" i="3"/>
  <c r="X203" i="3"/>
  <c r="X204" i="3"/>
  <c r="X205" i="3"/>
  <c r="X206" i="3"/>
  <c r="X207" i="3"/>
  <c r="X208" i="3"/>
  <c r="X209" i="3"/>
  <c r="X210" i="3"/>
  <c r="X211" i="3"/>
  <c r="X212" i="3"/>
  <c r="X213" i="3"/>
  <c r="X214" i="3"/>
  <c r="X215" i="3"/>
  <c r="X216" i="3"/>
  <c r="X217" i="3"/>
  <c r="X218" i="3"/>
  <c r="X219" i="3"/>
  <c r="X220" i="3"/>
  <c r="X221" i="3"/>
  <c r="X222" i="3"/>
  <c r="X223" i="3"/>
  <c r="X224" i="3"/>
  <c r="X225" i="3"/>
  <c r="X226" i="3"/>
  <c r="X227" i="3"/>
  <c r="X228" i="3"/>
  <c r="X229" i="3"/>
  <c r="X230" i="3"/>
  <c r="X231" i="3"/>
  <c r="X232" i="3"/>
  <c r="X233" i="3"/>
  <c r="X234" i="3"/>
  <c r="X235" i="3"/>
  <c r="X236" i="3"/>
  <c r="X237" i="3"/>
  <c r="X238" i="3"/>
  <c r="X239" i="3"/>
  <c r="X240" i="3"/>
  <c r="X241" i="3"/>
  <c r="X242" i="3"/>
  <c r="X243" i="3"/>
  <c r="X244" i="3"/>
  <c r="X245" i="3"/>
  <c r="X246" i="3"/>
  <c r="X247" i="3"/>
  <c r="X248" i="3"/>
  <c r="X249" i="3"/>
  <c r="X250" i="3"/>
  <c r="X251" i="3"/>
  <c r="X252" i="3"/>
  <c r="X253" i="3"/>
  <c r="X254" i="3"/>
  <c r="X255" i="3"/>
  <c r="X256" i="3"/>
  <c r="X257" i="3"/>
  <c r="X258" i="3"/>
  <c r="X259" i="3"/>
  <c r="X260" i="3"/>
  <c r="X261" i="3"/>
  <c r="X262" i="3"/>
  <c r="X263" i="3"/>
  <c r="X264" i="3"/>
  <c r="X265" i="3"/>
  <c r="X266" i="3"/>
  <c r="X267" i="3"/>
  <c r="X268" i="3"/>
  <c r="X269" i="3"/>
  <c r="X270" i="3"/>
  <c r="X271" i="3"/>
  <c r="X272" i="3"/>
  <c r="X273" i="3"/>
  <c r="X274" i="3"/>
  <c r="X275" i="3"/>
  <c r="X276" i="3"/>
  <c r="X277" i="3"/>
  <c r="X278" i="3"/>
  <c r="X279" i="3"/>
  <c r="X280" i="3"/>
  <c r="X281" i="3"/>
  <c r="X282" i="3"/>
  <c r="X283" i="3"/>
  <c r="X284" i="3"/>
  <c r="X285" i="3"/>
  <c r="X286" i="3"/>
  <c r="X287" i="3"/>
  <c r="X288" i="3"/>
  <c r="X289" i="3"/>
  <c r="X290" i="3"/>
  <c r="X291" i="3"/>
  <c r="X292" i="3"/>
  <c r="X293" i="3"/>
  <c r="X294" i="3"/>
  <c r="X295" i="3"/>
  <c r="X296" i="3"/>
  <c r="X297" i="3"/>
  <c r="X298" i="3"/>
  <c r="X299" i="3"/>
  <c r="X300" i="3"/>
  <c r="X301" i="3"/>
  <c r="X302" i="3"/>
  <c r="X303" i="3"/>
  <c r="X304" i="3"/>
  <c r="X305" i="3"/>
  <c r="X306" i="3"/>
  <c r="X307" i="3"/>
  <c r="X308" i="3"/>
  <c r="X309" i="3"/>
  <c r="X310" i="3"/>
  <c r="X311" i="3"/>
  <c r="X312" i="3"/>
  <c r="X313" i="3"/>
  <c r="X314" i="3"/>
  <c r="X315" i="3"/>
  <c r="X316" i="3"/>
  <c r="X317" i="3"/>
  <c r="X318" i="3"/>
  <c r="X319" i="3"/>
  <c r="X320" i="3"/>
  <c r="X321" i="3"/>
  <c r="X322" i="3"/>
  <c r="X323" i="3"/>
  <c r="X324" i="3"/>
  <c r="X325" i="3"/>
  <c r="X326" i="3"/>
  <c r="X327" i="3"/>
  <c r="X328" i="3"/>
  <c r="X329" i="3"/>
  <c r="X330" i="3"/>
  <c r="X331" i="3"/>
  <c r="X332" i="3"/>
  <c r="X333" i="3"/>
  <c r="X334" i="3"/>
  <c r="X335" i="3"/>
  <c r="X336" i="3"/>
  <c r="X337" i="3"/>
  <c r="X338" i="3"/>
  <c r="X339" i="3"/>
  <c r="X340" i="3"/>
  <c r="X341" i="3"/>
  <c r="X342" i="3"/>
  <c r="X343" i="3"/>
  <c r="X344" i="3"/>
  <c r="X345" i="3"/>
  <c r="X346" i="3"/>
  <c r="X347" i="3"/>
  <c r="X348" i="3"/>
  <c r="X349" i="3"/>
  <c r="X350" i="3"/>
  <c r="X351" i="3"/>
  <c r="X352" i="3"/>
  <c r="X353" i="3"/>
  <c r="X354" i="3"/>
  <c r="X355" i="3"/>
  <c r="X356" i="3"/>
  <c r="X357" i="3"/>
  <c r="X358" i="3"/>
  <c r="X359" i="3"/>
  <c r="X360" i="3"/>
  <c r="X361" i="3"/>
  <c r="X362" i="3"/>
  <c r="X363" i="3"/>
  <c r="X364" i="3"/>
  <c r="X365" i="3"/>
  <c r="X366" i="3"/>
  <c r="X367" i="3"/>
  <c r="X368" i="3"/>
  <c r="X369" i="3"/>
  <c r="X370" i="3"/>
  <c r="X371" i="3"/>
  <c r="X372" i="3"/>
  <c r="X373" i="3"/>
  <c r="X374" i="3"/>
  <c r="X375" i="3"/>
  <c r="X376" i="3"/>
  <c r="X377" i="3"/>
  <c r="X378" i="3"/>
  <c r="X379" i="3"/>
  <c r="X380" i="3"/>
  <c r="X381" i="3"/>
  <c r="X382" i="3"/>
  <c r="X383" i="3"/>
  <c r="X384" i="3"/>
  <c r="X385" i="3"/>
  <c r="X386" i="3"/>
  <c r="X387" i="3"/>
  <c r="X388" i="3"/>
  <c r="X389" i="3"/>
  <c r="X390" i="3"/>
  <c r="X391" i="3"/>
  <c r="X392" i="3"/>
  <c r="X393" i="3"/>
  <c r="X394" i="3"/>
  <c r="X395" i="3"/>
  <c r="X396" i="3"/>
  <c r="X397" i="3"/>
  <c r="X398" i="3"/>
  <c r="X399" i="3"/>
  <c r="X400" i="3"/>
  <c r="X401" i="3"/>
  <c r="R250" i="3"/>
  <c r="R350" i="3"/>
  <c r="R403" i="3"/>
  <c r="R258" i="3"/>
  <c r="R399" i="3"/>
  <c r="R254" i="3"/>
  <c r="R310" i="3"/>
  <c r="R336" i="3"/>
  <c r="R404" i="3"/>
  <c r="R92" i="3"/>
  <c r="R141" i="3"/>
  <c r="R316" i="3"/>
  <c r="R6" i="3"/>
  <c r="R255" i="3"/>
  <c r="R104" i="3"/>
  <c r="R10" i="3"/>
  <c r="R5" i="3"/>
  <c r="R319" i="3"/>
  <c r="R429" i="3"/>
  <c r="R214" i="3"/>
  <c r="R408" i="3"/>
  <c r="R181" i="3"/>
  <c r="R30" i="3"/>
  <c r="R11" i="3"/>
  <c r="R337" i="3"/>
  <c r="R77" i="3"/>
  <c r="R345" i="3"/>
  <c r="R138" i="3"/>
  <c r="R363" i="3"/>
  <c r="R136" i="3"/>
  <c r="R394" i="3"/>
  <c r="R245" i="3"/>
  <c r="R66" i="3"/>
  <c r="R79" i="3"/>
  <c r="R430" i="3"/>
  <c r="R215" i="3"/>
  <c r="R409" i="3"/>
  <c r="R57" i="3"/>
  <c r="R34" i="3"/>
  <c r="R292" i="3"/>
  <c r="R179" i="3"/>
  <c r="R82" i="3"/>
  <c r="R306" i="3"/>
  <c r="R62" i="3"/>
  <c r="R334" i="3"/>
  <c r="R199" i="3"/>
  <c r="R96" i="3"/>
  <c r="R369" i="3"/>
  <c r="R379" i="3"/>
  <c r="R123" i="3"/>
  <c r="R380" i="3"/>
  <c r="R195" i="3"/>
  <c r="R4" i="3"/>
  <c r="R174" i="3"/>
  <c r="R427" i="3"/>
  <c r="R291" i="3"/>
  <c r="R257" i="3"/>
  <c r="R59" i="3"/>
  <c r="R167" i="3"/>
  <c r="R44" i="3"/>
  <c r="R150" i="3"/>
  <c r="R124" i="3"/>
  <c r="R219" i="3"/>
  <c r="R330" i="3"/>
  <c r="R200" i="3"/>
  <c r="R444" i="3"/>
  <c r="R417" i="3"/>
  <c r="R182" i="3"/>
  <c r="R240" i="3"/>
  <c r="R338" i="3"/>
  <c r="R183" i="3"/>
  <c r="R163" i="3"/>
  <c r="R61" i="3"/>
  <c r="R279" i="3"/>
  <c r="R275" i="3"/>
  <c r="R347" i="3"/>
  <c r="R107" i="3"/>
  <c r="R17" i="3"/>
  <c r="R374" i="3"/>
  <c r="R266" i="3"/>
  <c r="R333" i="3"/>
  <c r="R222" i="3"/>
  <c r="R157" i="3"/>
  <c r="R289" i="3"/>
  <c r="R25" i="3"/>
  <c r="R142" i="3"/>
  <c r="R325" i="3"/>
  <c r="R210" i="3"/>
  <c r="R370" i="3"/>
  <c r="R231" i="3"/>
  <c r="R190" i="3"/>
  <c r="R271" i="3"/>
  <c r="R235" i="3"/>
  <c r="R42" i="3"/>
  <c r="R85" i="3"/>
  <c r="R112" i="3"/>
  <c r="R111" i="3"/>
  <c r="R143" i="3"/>
  <c r="R127" i="3"/>
  <c r="R69" i="3"/>
  <c r="R422" i="3"/>
  <c r="R373" i="3"/>
  <c r="R270" i="3"/>
  <c r="R131" i="3"/>
  <c r="R299" i="3"/>
  <c r="R284" i="3"/>
  <c r="R80" i="3"/>
  <c r="R415" i="3"/>
  <c r="R265" i="3"/>
  <c r="R395" i="3"/>
  <c r="R189" i="3"/>
  <c r="R445" i="3"/>
  <c r="R117" i="3"/>
  <c r="R424" i="3"/>
  <c r="R238" i="3"/>
  <c r="R277" i="3"/>
  <c r="R388" i="3"/>
  <c r="R12" i="3"/>
  <c r="R356" i="3"/>
  <c r="R50" i="3"/>
  <c r="R321" i="3"/>
  <c r="R304" i="3"/>
  <c r="R158" i="3"/>
  <c r="R20" i="3"/>
  <c r="R262" i="3"/>
  <c r="R300" i="3"/>
  <c r="R171" i="3"/>
  <c r="R364" i="3"/>
  <c r="R180" i="3"/>
  <c r="R272" i="3"/>
  <c r="R381" i="3"/>
  <c r="R256" i="3"/>
  <c r="R172" i="3"/>
  <c r="R314" i="3"/>
  <c r="R72" i="3"/>
  <c r="R293" i="3"/>
  <c r="R204" i="3"/>
  <c r="R405" i="3"/>
  <c r="R176" i="3"/>
  <c r="R15" i="3"/>
  <c r="R220" i="3"/>
  <c r="R152" i="3"/>
  <c r="R431" i="3"/>
  <c r="R156" i="3"/>
  <c r="R232" i="3"/>
  <c r="R97" i="3"/>
  <c r="R18" i="3"/>
  <c r="R216" i="3"/>
  <c r="R227" i="3"/>
  <c r="R173" i="3"/>
  <c r="R14" i="3"/>
  <c r="R86" i="3"/>
  <c r="R217" i="3"/>
  <c r="R51" i="3"/>
  <c r="R378" i="3"/>
  <c r="R237" i="3"/>
  <c r="R298" i="3"/>
  <c r="R197" i="3"/>
  <c r="R37" i="3"/>
  <c r="R387" i="3"/>
  <c r="R159" i="3"/>
  <c r="R342" i="3"/>
  <c r="R335" i="3"/>
  <c r="R47" i="3"/>
  <c r="R19" i="3"/>
  <c r="R357" i="3"/>
  <c r="R149" i="3"/>
  <c r="R177" i="3"/>
  <c r="R132" i="3"/>
  <c r="R280" i="3"/>
  <c r="R233" i="3"/>
  <c r="R110" i="3"/>
  <c r="R288" i="3"/>
  <c r="R118" i="3"/>
  <c r="R382" i="3"/>
  <c r="R343" i="3"/>
  <c r="R228" i="3"/>
  <c r="R22" i="3"/>
  <c r="R201" i="3"/>
  <c r="R426" i="3"/>
  <c r="R164" i="3"/>
  <c r="R348" i="3"/>
  <c r="R411" i="3"/>
  <c r="R353" i="3"/>
  <c r="R16" i="3"/>
  <c r="R264" i="3"/>
  <c r="R128" i="3"/>
  <c r="R205" i="3"/>
  <c r="R229" i="3"/>
  <c r="R28" i="3"/>
  <c r="R317" i="3"/>
  <c r="R58" i="3"/>
  <c r="R259" i="3"/>
  <c r="R53" i="3"/>
  <c r="R120" i="3"/>
  <c r="R402" i="3"/>
  <c r="R273" i="3"/>
  <c r="R55" i="3"/>
  <c r="R129" i="3"/>
  <c r="R168" i="3"/>
  <c r="R323" i="3"/>
  <c r="R108" i="3"/>
  <c r="R366" i="3"/>
  <c r="R133" i="3"/>
  <c r="R344" i="3"/>
  <c r="R318" i="3"/>
  <c r="R436" i="3"/>
  <c r="R24" i="3"/>
  <c r="R412" i="3"/>
  <c r="R362" i="3"/>
  <c r="R160" i="3"/>
  <c r="R246" i="3"/>
  <c r="R420" i="3"/>
  <c r="R64" i="3"/>
  <c r="R320" i="3"/>
  <c r="R301" i="3"/>
  <c r="R186" i="3"/>
  <c r="R87" i="3"/>
  <c r="R119" i="3"/>
  <c r="R83" i="3"/>
  <c r="R40" i="3"/>
  <c r="R351" i="3"/>
  <c r="R393" i="3"/>
  <c r="R406" i="3"/>
  <c r="R346" i="3"/>
  <c r="R428" i="3"/>
  <c r="R302" i="3"/>
  <c r="R281" i="3"/>
  <c r="R169" i="3"/>
  <c r="R67" i="3"/>
  <c r="R242" i="3"/>
  <c r="R385" i="3"/>
  <c r="R35" i="3"/>
  <c r="R213" i="3"/>
  <c r="R269" i="3"/>
  <c r="R322" i="3"/>
  <c r="R56" i="3"/>
  <c r="R226" i="3"/>
  <c r="R7" i="3"/>
  <c r="R234" i="3"/>
  <c r="R36" i="3"/>
  <c r="R45" i="3"/>
  <c r="R71" i="3"/>
  <c r="R192" i="3"/>
  <c r="R241" i="3"/>
  <c r="R90" i="3"/>
  <c r="R263" i="3"/>
  <c r="R63" i="3"/>
  <c r="R162" i="3"/>
  <c r="R52" i="3"/>
  <c r="R9" i="3"/>
  <c r="R106" i="3"/>
  <c r="R305" i="3"/>
  <c r="R396" i="3"/>
  <c r="R21" i="3"/>
  <c r="R101" i="3"/>
  <c r="R225" i="3"/>
  <c r="R432" i="3"/>
  <c r="R285" i="3"/>
  <c r="R392" i="3"/>
  <c r="R196" i="3"/>
  <c r="R401" i="3"/>
  <c r="R311" i="3"/>
  <c r="R113" i="3"/>
  <c r="R26" i="3"/>
  <c r="R134" i="3"/>
  <c r="R308" i="3"/>
  <c r="R260" i="3"/>
  <c r="R247" i="3"/>
  <c r="R328" i="3"/>
  <c r="R332" i="3"/>
  <c r="R114" i="3"/>
  <c r="R421" i="3"/>
  <c r="R439" i="3"/>
  <c r="R365" i="3"/>
  <c r="R433" i="3"/>
  <c r="R407" i="3"/>
  <c r="R253" i="3"/>
  <c r="R88" i="3"/>
  <c r="R354" i="3"/>
  <c r="R32" i="3"/>
  <c r="R33" i="3"/>
  <c r="R286" i="3"/>
  <c r="R418" i="3"/>
  <c r="R165" i="3"/>
  <c r="R202" i="3"/>
  <c r="R434" i="3"/>
  <c r="R425" i="3"/>
  <c r="R8" i="3"/>
  <c r="R81" i="3"/>
  <c r="R154" i="3"/>
  <c r="R441" i="3"/>
  <c r="R274" i="3"/>
  <c r="R414" i="3"/>
  <c r="R267" i="3"/>
  <c r="R276" i="3"/>
  <c r="R218" i="3"/>
  <c r="R155" i="3"/>
  <c r="R442" i="3"/>
  <c r="R368" i="3"/>
  <c r="R125" i="3"/>
  <c r="R116" i="3"/>
  <c r="R39" i="3"/>
  <c r="R367" i="3"/>
  <c r="R130" i="3"/>
  <c r="R13" i="3"/>
  <c r="R43" i="3"/>
  <c r="R208" i="3"/>
  <c r="R145" i="3"/>
  <c r="R184" i="3"/>
  <c r="R339" i="3"/>
  <c r="R27" i="3"/>
  <c r="R121" i="3"/>
  <c r="R390" i="3"/>
  <c r="R193" i="3"/>
  <c r="R31" i="3"/>
  <c r="R224" i="3"/>
  <c r="R389" i="3"/>
  <c r="R315" i="3"/>
  <c r="R375" i="3"/>
  <c r="R185" i="3"/>
  <c r="R115" i="3"/>
  <c r="R296" i="3"/>
  <c r="R391" i="3"/>
  <c r="R48" i="3"/>
  <c r="R221" i="3"/>
  <c r="R326" i="3"/>
  <c r="R416" i="3"/>
  <c r="R139" i="3"/>
  <c r="R170" i="3"/>
  <c r="R423" i="3"/>
  <c r="R435" i="3"/>
  <c r="R198" i="3"/>
  <c r="R148" i="3"/>
  <c r="R361" i="3"/>
  <c r="R230" i="3"/>
  <c r="R248" i="3"/>
  <c r="R282" i="3"/>
  <c r="R287" i="3"/>
  <c r="R70" i="3"/>
  <c r="R327" i="3"/>
  <c r="R211" i="3"/>
  <c r="R146" i="3"/>
  <c r="R203" i="3"/>
  <c r="R41" i="3"/>
  <c r="R84" i="3"/>
  <c r="R309" i="3"/>
  <c r="R294" i="3"/>
  <c r="R371" i="3"/>
  <c r="R376" i="3"/>
  <c r="R212" i="3"/>
  <c r="R290" i="3"/>
  <c r="R65" i="3"/>
  <c r="R206" i="3"/>
  <c r="R313" i="3"/>
  <c r="R349" i="3"/>
  <c r="R358" i="3"/>
  <c r="R249" i="3"/>
  <c r="R443" i="3"/>
  <c r="R194" i="3"/>
  <c r="R187" i="3"/>
  <c r="R303" i="3"/>
  <c r="R95" i="3"/>
  <c r="R383" i="3"/>
  <c r="R46" i="3"/>
  <c r="R329" i="3"/>
  <c r="R23" i="3"/>
  <c r="R94" i="3"/>
  <c r="R324" i="3"/>
  <c r="R243" i="3"/>
  <c r="R239" i="3"/>
  <c r="R60" i="3"/>
  <c r="R386" i="3"/>
  <c r="R397" i="3"/>
  <c r="R29" i="3"/>
  <c r="R100" i="3"/>
  <c r="R188" i="3"/>
  <c r="R105" i="3"/>
  <c r="R91" i="3"/>
  <c r="R137" i="3"/>
  <c r="R261" i="3"/>
  <c r="R102" i="3"/>
  <c r="R144" i="3"/>
  <c r="R372" i="3"/>
  <c r="R191" i="3"/>
  <c r="R166" i="3"/>
  <c r="R377" i="3"/>
  <c r="R251" i="3"/>
  <c r="R384" i="3"/>
  <c r="R73" i="3"/>
  <c r="R312" i="3"/>
  <c r="R209" i="3"/>
  <c r="R331" i="3"/>
  <c r="R78" i="3"/>
  <c r="R153" i="3"/>
  <c r="R295" i="3"/>
  <c r="R175" i="3"/>
  <c r="R278" i="3"/>
  <c r="R419" i="3"/>
  <c r="R126" i="3"/>
  <c r="R355" i="3"/>
  <c r="R178" i="3"/>
  <c r="R151" i="3"/>
  <c r="R223" i="3"/>
  <c r="R438" i="3"/>
  <c r="R410" i="3"/>
  <c r="R49" i="3"/>
  <c r="R54" i="3"/>
  <c r="R93" i="3"/>
  <c r="R122" i="3"/>
  <c r="R244" i="3"/>
  <c r="R398" i="3"/>
  <c r="R400" i="3"/>
  <c r="R109" i="3"/>
  <c r="R359" i="3"/>
  <c r="R252" i="3"/>
  <c r="R68" i="3"/>
  <c r="R268" i="3"/>
  <c r="R103" i="3"/>
  <c r="R297" i="3"/>
  <c r="R140" i="3"/>
  <c r="R440" i="3"/>
  <c r="R147" i="3"/>
  <c r="R38" i="3"/>
  <c r="R340" i="3"/>
  <c r="R341" i="3"/>
  <c r="R161" i="3"/>
  <c r="R437" i="3"/>
  <c r="R98" i="3"/>
  <c r="R74" i="3"/>
  <c r="R307" i="3"/>
  <c r="R135" i="3"/>
  <c r="R99" i="3"/>
  <c r="R236" i="3"/>
  <c r="R352" i="3"/>
  <c r="R207" i="3"/>
  <c r="R75" i="3"/>
  <c r="R76" i="3"/>
  <c r="R360" i="3"/>
  <c r="R413" i="3"/>
  <c r="R89" i="3"/>
  <c r="R283" i="3"/>
  <c r="L688" i="3"/>
  <c r="L866" i="3"/>
  <c r="L958" i="3"/>
  <c r="L150" i="3"/>
  <c r="L415" i="3"/>
  <c r="L964" i="3"/>
  <c r="L198" i="3"/>
  <c r="L698" i="3"/>
  <c r="L646" i="3"/>
  <c r="L952" i="3"/>
  <c r="L692" i="3"/>
  <c r="L19" i="3"/>
  <c r="L788" i="3"/>
  <c r="L340" i="3"/>
  <c r="L239" i="3"/>
  <c r="L570" i="3"/>
  <c r="L366" i="3"/>
  <c r="L845" i="3"/>
  <c r="L527" i="3"/>
  <c r="L959" i="3"/>
  <c r="L333" i="3"/>
  <c r="L457" i="3"/>
  <c r="L802" i="3"/>
  <c r="L940" i="3"/>
  <c r="L47" i="3"/>
  <c r="L693" i="3"/>
  <c r="L208" i="3"/>
  <c r="L371" i="3"/>
  <c r="L119" i="3"/>
  <c r="L173" i="3"/>
  <c r="L66" i="3"/>
  <c r="L859" i="3"/>
  <c r="L141" i="3"/>
  <c r="L32" i="3"/>
  <c r="L837" i="3"/>
  <c r="L271" i="3"/>
  <c r="L807" i="3"/>
  <c r="L82" i="3"/>
  <c r="L994" i="3"/>
  <c r="L618" i="3"/>
  <c r="L345" i="3"/>
  <c r="L161" i="3"/>
  <c r="L929" i="3"/>
  <c r="L515" i="3"/>
  <c r="L963" i="3"/>
  <c r="L142" i="3"/>
  <c r="L304" i="3"/>
  <c r="L720" i="3"/>
  <c r="L558" i="3"/>
  <c r="L140" i="3"/>
  <c r="L995" i="3"/>
  <c r="L199" i="3"/>
  <c r="L227" i="3"/>
  <c r="L69" i="3"/>
  <c r="L48" i="3"/>
  <c r="L846" i="3"/>
  <c r="L182" i="3"/>
  <c r="L865" i="3"/>
  <c r="L151" i="3"/>
  <c r="L70" i="3"/>
  <c r="L84" i="3"/>
  <c r="L983" i="3"/>
  <c r="L283" i="3"/>
  <c r="L856" i="3"/>
  <c r="L444" i="3"/>
  <c r="L743" i="3"/>
  <c r="L885" i="3"/>
  <c r="L225" i="3"/>
  <c r="L439" i="3"/>
  <c r="L944" i="3"/>
  <c r="L681" i="3"/>
  <c r="L90" i="3"/>
  <c r="L362" i="3"/>
  <c r="L49" i="3"/>
  <c r="L256" i="3"/>
  <c r="L494" i="3"/>
  <c r="L412" i="3"/>
  <c r="L293" i="3"/>
  <c r="L437" i="3"/>
  <c r="L996" i="3"/>
  <c r="L374" i="3"/>
  <c r="L120" i="3"/>
  <c r="L619" i="3"/>
  <c r="L965" i="3"/>
  <c r="L237" i="3"/>
  <c r="L329" i="3"/>
  <c r="L215" i="3"/>
  <c r="L803" i="3"/>
  <c r="L335" i="3"/>
  <c r="L152" i="3"/>
  <c r="L758" i="3"/>
  <c r="L548" i="3"/>
  <c r="L614" i="3"/>
  <c r="L99" i="3"/>
  <c r="L555" i="3"/>
  <c r="L25" i="3"/>
  <c r="L305" i="3"/>
  <c r="L782" i="3"/>
  <c r="L240" i="3"/>
  <c r="L336" i="3"/>
  <c r="L249" i="3"/>
  <c r="L838" i="3"/>
  <c r="L593" i="3"/>
  <c r="L171" i="3"/>
  <c r="L349" i="3"/>
  <c r="L516" i="3"/>
  <c r="L889" i="3"/>
  <c r="L376" i="3"/>
  <c r="L895" i="3"/>
  <c r="L511" i="3"/>
  <c r="L236" i="3"/>
  <c r="L912" i="3"/>
  <c r="L642" i="3"/>
  <c r="L420" i="3"/>
  <c r="L454" i="3"/>
  <c r="L410" i="3"/>
  <c r="L910" i="3"/>
  <c r="L913" i="3"/>
  <c r="L94" i="3"/>
  <c r="L9" i="3"/>
  <c r="L186" i="3"/>
  <c r="L585" i="3"/>
  <c r="L95" i="3"/>
  <c r="L20" i="3"/>
  <c r="L546" i="3"/>
  <c r="L991" i="3"/>
  <c r="L390" i="3"/>
  <c r="L757" i="3"/>
  <c r="L893" i="3"/>
  <c r="L594" i="3"/>
  <c r="L697" i="3"/>
  <c r="L210" i="3"/>
  <c r="L33" i="3"/>
  <c r="L241" i="3"/>
  <c r="L528" i="3"/>
  <c r="L185" i="3"/>
  <c r="L294" i="3"/>
  <c r="L970" i="3"/>
  <c r="L479" i="3"/>
  <c r="L780" i="3"/>
  <c r="L411" i="3"/>
  <c r="L630" i="3"/>
  <c r="L828" i="3"/>
  <c r="L129" i="3"/>
  <c r="L446" i="3"/>
  <c r="L595" i="3"/>
  <c r="L126" i="3"/>
  <c r="L819" i="3"/>
  <c r="L34" i="3"/>
  <c r="L1015" i="3"/>
  <c r="L978" i="3"/>
  <c r="L535" i="3"/>
  <c r="L559" i="3"/>
  <c r="L694" i="3"/>
  <c r="L63" i="3"/>
  <c r="L673" i="3"/>
  <c r="L573" i="3"/>
  <c r="L772" i="3"/>
  <c r="L455" i="3"/>
  <c r="L177" i="3"/>
  <c r="L5" i="3"/>
  <c r="L229" i="3"/>
  <c r="L847" i="3"/>
  <c r="L560" i="3"/>
  <c r="L839" i="3"/>
  <c r="L926" i="3"/>
  <c r="L295" i="3"/>
  <c r="L836" i="3"/>
  <c r="L520" i="3"/>
  <c r="L248" i="3"/>
  <c r="L468" i="3"/>
  <c r="L734" i="3"/>
  <c r="L727" i="3"/>
  <c r="L521" i="3"/>
  <c r="L860" i="3"/>
  <c r="L379" i="3"/>
  <c r="L100" i="3"/>
  <c r="L906" i="3"/>
  <c r="L489" i="3"/>
  <c r="L713" i="3"/>
  <c r="L430" i="3"/>
  <c r="L800" i="3"/>
  <c r="L914" i="3"/>
  <c r="L808" i="3"/>
  <c r="L937" i="3"/>
  <c r="L4" i="3"/>
  <c r="L953" i="3"/>
  <c r="L924" i="3"/>
  <c r="L834" i="3"/>
  <c r="L635" i="3"/>
  <c r="L499" i="3"/>
  <c r="L482" i="3"/>
  <c r="L752" i="3"/>
  <c r="L666" i="3"/>
  <c r="L284" i="3"/>
  <c r="L121" i="3"/>
  <c r="L770" i="3"/>
  <c r="L804" i="3"/>
  <c r="L740" i="3"/>
  <c r="L732" i="3"/>
  <c r="L460" i="3"/>
  <c r="L821" i="3"/>
  <c r="L955" i="3"/>
  <c r="L306" i="3"/>
  <c r="L613" i="3"/>
  <c r="L896" i="3"/>
  <c r="L651" i="3"/>
  <c r="L574" i="3"/>
  <c r="L719" i="3"/>
  <c r="L658" i="3"/>
  <c r="L180" i="3"/>
  <c r="L315" i="3"/>
  <c r="L392" i="3"/>
  <c r="L391" i="3"/>
  <c r="L307" i="3"/>
  <c r="L554" i="3"/>
  <c r="L122" i="3"/>
  <c r="L31" i="3"/>
  <c r="L462" i="3"/>
  <c r="L421" i="3"/>
  <c r="L744" i="3"/>
  <c r="L263" i="3"/>
  <c r="L71" i="3"/>
  <c r="L502" i="3"/>
  <c r="L984" i="3"/>
  <c r="L905" i="3"/>
  <c r="L242" i="3"/>
  <c r="L10" i="3"/>
  <c r="L50" i="3"/>
  <c r="L936" i="3"/>
  <c r="L718" i="3"/>
  <c r="L431" i="3"/>
  <c r="L771" i="3"/>
  <c r="L43" i="3"/>
  <c r="L92" i="3"/>
  <c r="L745" i="3"/>
  <c r="L820" i="3"/>
  <c r="L296" i="3"/>
  <c r="L26" i="3"/>
  <c r="L976" i="3"/>
  <c r="L711" i="3"/>
  <c r="L946" i="3"/>
  <c r="L571" i="3"/>
  <c r="L1016" i="3"/>
  <c r="L419" i="3"/>
  <c r="L178" i="3"/>
  <c r="L403" i="3"/>
  <c r="L626" i="3"/>
  <c r="L986" i="3"/>
  <c r="L536" i="3"/>
  <c r="L667" i="3"/>
  <c r="L729" i="3"/>
  <c r="L279" i="3"/>
  <c r="L472" i="3"/>
  <c r="L699" i="3"/>
  <c r="L434" i="3"/>
  <c r="L831" i="3"/>
  <c r="L273" i="3"/>
  <c r="L219" i="3"/>
  <c r="L933" i="3"/>
  <c r="L74" i="3"/>
  <c r="L712" i="3"/>
  <c r="L873" i="3"/>
  <c r="L339" i="3"/>
  <c r="L633" i="3"/>
  <c r="L209" i="3"/>
  <c r="L812" i="3"/>
  <c r="L500" i="3"/>
  <c r="L794" i="3"/>
  <c r="L138" i="3"/>
  <c r="L779" i="3"/>
  <c r="L503" i="3"/>
  <c r="L107" i="3"/>
  <c r="L451" i="3"/>
  <c r="L992" i="3"/>
  <c r="L915" i="3"/>
  <c r="L687" i="3"/>
  <c r="L705" i="3"/>
  <c r="L418" i="3"/>
  <c r="L35" i="3"/>
  <c r="L774" i="3"/>
  <c r="L539" i="3"/>
  <c r="L627" i="3"/>
  <c r="L765" i="3"/>
  <c r="L886" i="3"/>
  <c r="L556" i="3"/>
  <c r="L721" i="3"/>
  <c r="L916" i="3"/>
  <c r="L252" i="3"/>
  <c r="L695" i="3"/>
  <c r="L1005" i="3"/>
  <c r="L540" i="3"/>
  <c r="L795" i="3"/>
  <c r="L289" i="3"/>
  <c r="L153" i="3"/>
  <c r="L274" i="3"/>
  <c r="L759" i="3"/>
  <c r="L600" i="3"/>
  <c r="L897" i="3"/>
  <c r="L960" i="3"/>
  <c r="L549" i="3"/>
  <c r="L83" i="3"/>
  <c r="L523" i="3"/>
  <c r="L490" i="3"/>
  <c r="L631" i="3"/>
  <c r="L486" i="3"/>
  <c r="L997" i="3"/>
  <c r="L388" i="3"/>
  <c r="L498" i="3"/>
  <c r="L753" i="3"/>
  <c r="L966" i="3"/>
  <c r="L578" i="3"/>
  <c r="L264" i="3"/>
  <c r="L659" i="3"/>
  <c r="L754" i="3"/>
  <c r="L652" i="3"/>
  <c r="L96" i="3"/>
  <c r="L447" i="3"/>
  <c r="L290" i="3"/>
  <c r="L350" i="3"/>
  <c r="L822" i="3"/>
  <c r="L101" i="3"/>
  <c r="L620" i="3"/>
  <c r="L647" i="3"/>
  <c r="L541" i="3"/>
  <c r="L76" i="3"/>
  <c r="L316" i="3"/>
  <c r="L621" i="3"/>
  <c r="L211" i="3"/>
  <c r="L911" i="3"/>
  <c r="L664" i="3"/>
  <c r="L473" i="3"/>
  <c r="L592" i="3"/>
  <c r="L660" i="3"/>
  <c r="L268" i="3"/>
  <c r="L769" i="3"/>
  <c r="L608" i="3"/>
  <c r="L59" i="3"/>
  <c r="L588" i="3"/>
  <c r="L165" i="3"/>
  <c r="L167" i="3"/>
  <c r="L932" i="3"/>
  <c r="L44" i="3"/>
  <c r="L504" i="3"/>
  <c r="L852" i="3"/>
  <c r="L840" i="3"/>
  <c r="L328" i="3"/>
  <c r="L879" i="3"/>
  <c r="L230" i="3"/>
  <c r="L534" i="3"/>
  <c r="L203" i="3"/>
  <c r="L550" i="3"/>
  <c r="L102" i="3"/>
  <c r="L874" i="3"/>
  <c r="L478" i="3"/>
  <c r="L226" i="3"/>
  <c r="L832" i="3"/>
  <c r="L551" i="3"/>
  <c r="L432" i="3"/>
  <c r="L923" i="3"/>
  <c r="L736" i="3"/>
  <c r="L194" i="3"/>
  <c r="L653" i="3"/>
  <c r="L882" i="3"/>
  <c r="L389" i="3"/>
  <c r="L751" i="3"/>
  <c r="L85" i="3"/>
  <c r="L6" i="3"/>
  <c r="L14" i="3"/>
  <c r="L707" i="3"/>
  <c r="L440" i="3"/>
  <c r="L145" i="3"/>
  <c r="L223" i="3"/>
  <c r="L405" i="3"/>
  <c r="L917" i="3"/>
  <c r="L853" i="3"/>
  <c r="L638" i="3"/>
  <c r="L648" i="3"/>
  <c r="L112" i="3"/>
  <c r="L456" i="3"/>
  <c r="L596" i="3"/>
  <c r="L990" i="3"/>
  <c r="L481" i="3"/>
  <c r="L154" i="3"/>
  <c r="L524" i="3"/>
  <c r="L861" i="3"/>
  <c r="L382" i="3"/>
  <c r="L317" i="3"/>
  <c r="L662" i="3"/>
  <c r="L971" i="3"/>
  <c r="L869" i="3"/>
  <c r="L15" i="3"/>
  <c r="L778" i="3"/>
  <c r="L639" i="3"/>
  <c r="L91" i="3"/>
  <c r="L542" i="3"/>
  <c r="L710" i="3"/>
  <c r="L27" i="3"/>
  <c r="L422" i="3"/>
  <c r="L796" i="3"/>
  <c r="L367" i="3"/>
  <c r="L601" i="3"/>
  <c r="L602" i="3"/>
  <c r="L649" i="3"/>
  <c r="L636" i="3"/>
  <c r="L137" i="3"/>
  <c r="L805" i="3"/>
  <c r="L238" i="3"/>
  <c r="L143" i="3"/>
  <c r="L700" i="3"/>
  <c r="L60" i="3"/>
  <c r="L386" i="3"/>
  <c r="L130" i="3"/>
  <c r="L16" i="3"/>
  <c r="L222" i="3"/>
  <c r="L187" i="3"/>
  <c r="L136" i="3"/>
  <c r="L407" i="3"/>
  <c r="L957" i="3"/>
  <c r="L103" i="3"/>
  <c r="L722" i="3"/>
  <c r="L680" i="3"/>
  <c r="L628" i="3"/>
  <c r="L231" i="3"/>
  <c r="L423" i="3"/>
  <c r="L735" i="3"/>
  <c r="L579" i="3"/>
  <c r="L531" i="3"/>
  <c r="L809" i="3"/>
  <c r="L967" i="3"/>
  <c r="L384" i="3"/>
  <c r="L814" i="3"/>
  <c r="L253" i="3"/>
  <c r="L380" i="3"/>
  <c r="L265" i="3"/>
  <c r="L890" i="3"/>
  <c r="L67" i="3"/>
  <c r="L945" i="3"/>
  <c r="L433" i="3"/>
  <c r="L393" i="3"/>
  <c r="L855" i="3"/>
  <c r="L806" i="3"/>
  <c r="L1003" i="3"/>
  <c r="L131" i="3"/>
  <c r="L113" i="3"/>
  <c r="L117" i="3"/>
  <c r="L86" i="3"/>
  <c r="L973" i="3"/>
  <c r="L883" i="3"/>
  <c r="L127" i="3"/>
  <c r="L517" i="3"/>
  <c r="L505" i="3"/>
  <c r="L682" i="3"/>
  <c r="L205" i="3"/>
  <c r="L452" i="3"/>
  <c r="L327" i="3"/>
  <c r="L981" i="3"/>
  <c r="L377" i="3"/>
  <c r="L254" i="3"/>
  <c r="L810" i="3"/>
  <c r="L775" i="3"/>
  <c r="L368" i="3"/>
  <c r="L563" i="3"/>
  <c r="L45" i="3"/>
  <c r="L323" i="3"/>
  <c r="L164" i="3"/>
  <c r="L406" i="3"/>
  <c r="L308" i="3"/>
  <c r="L176" i="3"/>
  <c r="L867" i="3"/>
  <c r="L183" i="3"/>
  <c r="L942" i="3"/>
  <c r="L564" i="3"/>
  <c r="L961" i="3"/>
  <c r="L930" i="3"/>
  <c r="L188" i="3"/>
  <c r="L529" i="3"/>
  <c r="L857" i="3"/>
  <c r="L993" i="3"/>
  <c r="L334" i="3"/>
  <c r="L387" i="3"/>
  <c r="L135" i="3"/>
  <c r="L776" i="3"/>
  <c r="L737" i="3"/>
  <c r="L365" i="3"/>
  <c r="L424" i="3"/>
  <c r="L243" i="3"/>
  <c r="L532" i="3"/>
  <c r="L257" i="3"/>
  <c r="L676" i="3"/>
  <c r="L149" i="3"/>
  <c r="L927" i="3"/>
  <c r="L346" i="3"/>
  <c r="L396" i="3"/>
  <c r="L118" i="3"/>
  <c r="L160" i="3"/>
  <c r="L884" i="3"/>
  <c r="L617" i="3"/>
  <c r="L568" i="3"/>
  <c r="L949" i="3"/>
  <c r="L987" i="3"/>
  <c r="L723" i="3"/>
  <c r="L93" i="3"/>
  <c r="L258" i="3"/>
  <c r="L441" i="3"/>
  <c r="L590" i="3"/>
  <c r="L717" i="3"/>
  <c r="L813" i="3"/>
  <c r="L603" i="3"/>
  <c r="L232" i="3"/>
  <c r="L28" i="3"/>
  <c r="L644" i="3"/>
  <c r="L51" i="3"/>
  <c r="L654" i="3"/>
  <c r="L453" i="3"/>
  <c r="L46" i="3"/>
  <c r="L163" i="3"/>
  <c r="L77" i="3"/>
  <c r="L589" i="3"/>
  <c r="L841" i="3"/>
  <c r="L11" i="3"/>
  <c r="L204" i="3"/>
  <c r="L195" i="3"/>
  <c r="L189" i="3"/>
  <c r="L169" i="3"/>
  <c r="L299" i="3"/>
  <c r="L272" i="3"/>
  <c r="L448" i="3"/>
  <c r="L247" i="3"/>
  <c r="L902" i="3"/>
  <c r="L704" i="3"/>
  <c r="L580" i="3"/>
  <c r="L674" i="3"/>
  <c r="L330" i="3"/>
  <c r="L300" i="3"/>
  <c r="L36" i="3"/>
  <c r="L870" i="3"/>
  <c r="L709" i="3"/>
  <c r="L251" i="3"/>
  <c r="L518" i="3"/>
  <c r="L862" i="3"/>
  <c r="L216" i="3"/>
  <c r="L21" i="3"/>
  <c r="L64" i="3"/>
  <c r="L378" i="3"/>
  <c r="L342" i="3"/>
  <c r="L781" i="3"/>
  <c r="L947" i="3"/>
  <c r="L309" i="3"/>
  <c r="L385" i="3"/>
  <c r="L864" i="3"/>
  <c r="L108" i="3"/>
  <c r="L155" i="3"/>
  <c r="L655" i="3"/>
  <c r="L364" i="3"/>
  <c r="L643" i="3"/>
  <c r="L998" i="3"/>
  <c r="L746" i="3"/>
  <c r="L7" i="3"/>
  <c r="L98" i="3"/>
  <c r="L941" i="3"/>
  <c r="L37" i="3"/>
  <c r="L587" i="3"/>
  <c r="L956" i="3"/>
  <c r="L351" i="3"/>
  <c r="L425" i="3"/>
  <c r="L854" i="3"/>
  <c r="L790" i="3"/>
  <c r="L465" i="3"/>
  <c r="L200" i="3"/>
  <c r="L394" i="3"/>
  <c r="L461" i="3"/>
  <c r="L128" i="3"/>
  <c r="L56" i="3"/>
  <c r="L918" i="3"/>
  <c r="L260" i="3"/>
  <c r="L52" i="3"/>
  <c r="L318" i="3"/>
  <c r="L53" i="3"/>
  <c r="L435" i="3"/>
  <c r="L459" i="3"/>
  <c r="L310" i="3"/>
  <c r="L784" i="3"/>
  <c r="L969" i="3"/>
  <c r="L701" i="3"/>
  <c r="L683" i="3"/>
  <c r="L825" i="3"/>
  <c r="L919" i="3"/>
  <c r="L830" i="3"/>
  <c r="L397" i="3"/>
  <c r="L12" i="3"/>
  <c r="L760" i="3"/>
  <c r="L982" i="3"/>
  <c r="L903" i="3"/>
  <c r="L656" i="3"/>
  <c r="L663" i="3"/>
  <c r="L928" i="3"/>
  <c r="L184" i="3"/>
  <c r="L1007" i="3"/>
  <c r="L887" i="3"/>
  <c r="L773" i="3"/>
  <c r="L426" i="3"/>
  <c r="L217" i="3"/>
  <c r="L999" i="3"/>
  <c r="L463" i="3"/>
  <c r="L78" i="3"/>
  <c r="L65" i="3"/>
  <c r="L668" i="3"/>
  <c r="L218" i="3"/>
  <c r="L962" i="3"/>
  <c r="L506" i="3"/>
  <c r="L62" i="3"/>
  <c r="L691" i="3"/>
  <c r="L724" i="3"/>
  <c r="L622" i="3"/>
  <c r="L61" i="3"/>
  <c r="L483" i="3"/>
  <c r="L708" i="3"/>
  <c r="L324" i="3"/>
  <c r="L202" i="3"/>
  <c r="L413" i="3"/>
  <c r="L250" i="3"/>
  <c r="L871" i="3"/>
  <c r="L147" i="3"/>
  <c r="L175" i="3"/>
  <c r="L901" i="3"/>
  <c r="L174" i="3"/>
  <c r="L148" i="3"/>
  <c r="L109" i="3"/>
  <c r="L750" i="3"/>
  <c r="L747" i="3"/>
  <c r="L604" i="3"/>
  <c r="L398" i="3"/>
  <c r="L979" i="3"/>
  <c r="L609" i="3"/>
  <c r="L525" i="3"/>
  <c r="L730" i="3"/>
  <c r="L972" i="3"/>
  <c r="L58" i="3"/>
  <c r="L72" i="3"/>
  <c r="L597" i="3"/>
  <c r="L261" i="3"/>
  <c r="L1000" i="3"/>
  <c r="L988" i="3"/>
  <c r="L57" i="3"/>
  <c r="L703" i="3"/>
  <c r="L303" i="3"/>
  <c r="L543" i="3"/>
  <c r="L297" i="3"/>
  <c r="L156" i="3"/>
  <c r="L491" i="3"/>
  <c r="L793" i="3"/>
  <c r="L495" i="3"/>
  <c r="L1012" i="3"/>
  <c r="L725" i="3"/>
  <c r="L844" i="3"/>
  <c r="L975" i="3"/>
  <c r="L714" i="3"/>
  <c r="L842" i="3"/>
  <c r="L197" i="3"/>
  <c r="L728" i="3"/>
  <c r="L624" i="3"/>
  <c r="L880" i="3"/>
  <c r="L496" i="3"/>
  <c r="L450" i="3"/>
  <c r="L266" i="3"/>
  <c r="L1013" i="3"/>
  <c r="L144" i="3"/>
  <c r="L894" i="3"/>
  <c r="L509" i="3"/>
  <c r="L212" i="3"/>
  <c r="L1001" i="3"/>
  <c r="L414" i="3"/>
  <c r="L352" i="3"/>
  <c r="L402" i="3"/>
  <c r="L170" i="3"/>
  <c r="L298" i="3"/>
  <c r="L891" i="3"/>
  <c r="L427" i="3"/>
  <c r="L123" i="3"/>
  <c r="L325" i="3"/>
  <c r="L75" i="3"/>
  <c r="L875" i="3"/>
  <c r="L623" i="3"/>
  <c r="L285" i="3"/>
  <c r="L124" i="3"/>
  <c r="L843" i="3"/>
  <c r="L244" i="3"/>
  <c r="L181" i="3"/>
  <c r="L1010" i="3"/>
  <c r="L319" i="3"/>
  <c r="L801" i="3"/>
  <c r="L610" i="3"/>
  <c r="L755" i="3"/>
  <c r="L466" i="3"/>
  <c r="L629" i="3"/>
  <c r="L561" i="3"/>
  <c r="L989" i="3"/>
  <c r="L848" i="3"/>
  <c r="L132" i="3"/>
  <c r="L467" i="3"/>
  <c r="L408" i="3"/>
  <c r="L938" i="3"/>
  <c r="L817" i="3"/>
  <c r="L42" i="3"/>
  <c r="L581" i="3"/>
  <c r="L898" i="3"/>
  <c r="L233" i="3"/>
  <c r="L665" i="3"/>
  <c r="L787" i="3"/>
  <c r="L557" i="3"/>
  <c r="L519" i="3"/>
  <c r="L146" i="3"/>
  <c r="L833" i="3"/>
  <c r="L811" i="3"/>
  <c r="L640" i="3"/>
  <c r="L934" i="3"/>
  <c r="L684" i="3"/>
  <c r="L797" i="3"/>
  <c r="L907" i="3"/>
  <c r="L575" i="3"/>
  <c r="L562" i="3"/>
  <c r="L816" i="3"/>
  <c r="L375" i="3"/>
  <c r="L399" i="3"/>
  <c r="L337" i="3"/>
  <c r="L262" i="3"/>
  <c r="L586" i="3"/>
  <c r="L641" i="3"/>
  <c r="L764" i="3"/>
  <c r="L939" i="3"/>
  <c r="L234" i="3"/>
  <c r="L731" i="3"/>
  <c r="L206" i="3"/>
  <c r="L669" i="3"/>
  <c r="L935" i="3"/>
  <c r="L632" i="3"/>
  <c r="L38" i="3"/>
  <c r="L157" i="3"/>
  <c r="L190" i="3"/>
  <c r="L823" i="3"/>
  <c r="L977" i="3"/>
  <c r="L445" i="3"/>
  <c r="L922" i="3"/>
  <c r="L338" i="3"/>
  <c r="L497" i="3"/>
  <c r="L598" i="3"/>
  <c r="L766" i="3"/>
  <c r="L501" i="3"/>
  <c r="L538" i="3"/>
  <c r="L81" i="3"/>
  <c r="L79" i="3"/>
  <c r="L287" i="3"/>
  <c r="L1008" i="3"/>
  <c r="L537" i="3"/>
  <c r="L110" i="3"/>
  <c r="L827" i="3"/>
  <c r="L675" i="3"/>
  <c r="L87" i="3"/>
  <c r="L985" i="3"/>
  <c r="L1002" i="3"/>
  <c r="L54" i="3"/>
  <c r="L214" i="3"/>
  <c r="L892" i="3"/>
  <c r="L235" i="3"/>
  <c r="L311" i="3"/>
  <c r="L275" i="3"/>
  <c r="L507" i="3"/>
  <c r="L344" i="3"/>
  <c r="L591" i="3"/>
  <c r="L477" i="3"/>
  <c r="L881" i="3"/>
  <c r="L670" i="3"/>
  <c r="L1009" i="3"/>
  <c r="L312" i="3"/>
  <c r="L353" i="3"/>
  <c r="L888" i="3"/>
  <c r="L798" i="3"/>
  <c r="L650" i="3"/>
  <c r="L685" i="3"/>
  <c r="L322" i="3"/>
  <c r="L288" i="3"/>
  <c r="L738" i="3"/>
  <c r="L221" i="3"/>
  <c r="L748" i="3"/>
  <c r="L416" i="3"/>
  <c r="L270" i="3"/>
  <c r="L530" i="3"/>
  <c r="L125" i="3"/>
  <c r="L383" i="3"/>
  <c r="L331" i="3"/>
  <c r="L313" i="3"/>
  <c r="L824" i="3"/>
  <c r="L615" i="3"/>
  <c r="L168" i="3"/>
  <c r="L749" i="3"/>
  <c r="L224" i="3"/>
  <c r="L849" i="3"/>
  <c r="L469" i="3"/>
  <c r="L599" i="3"/>
  <c r="L179" i="3"/>
  <c r="L899" i="3"/>
  <c r="L677" i="3"/>
  <c r="L158" i="3"/>
  <c r="L314" i="3"/>
  <c r="L785" i="3"/>
  <c r="L267" i="3"/>
  <c r="L761" i="3"/>
  <c r="L671" i="3"/>
  <c r="L487" i="3"/>
  <c r="L900" i="3"/>
  <c r="L572" i="3"/>
  <c r="L512" i="3"/>
  <c r="L908" i="3"/>
  <c r="L39" i="3"/>
  <c r="L358" i="3"/>
  <c r="L88" i="3"/>
  <c r="L616" i="3"/>
  <c r="L756" i="3"/>
  <c r="L255" i="3"/>
  <c r="L605" i="3"/>
  <c r="L792" i="3"/>
  <c r="L474" i="3"/>
  <c r="L726" i="3"/>
  <c r="L863" i="3"/>
  <c r="L292" i="3"/>
  <c r="L876" i="3"/>
  <c r="L686" i="3"/>
  <c r="L768" i="3"/>
  <c r="L302" i="3"/>
  <c r="L1014" i="3"/>
  <c r="L213" i="3"/>
  <c r="L428" i="3"/>
  <c r="L799" i="3"/>
  <c r="L582" i="3"/>
  <c r="L835" i="3"/>
  <c r="L492" i="3"/>
  <c r="L565" i="3"/>
  <c r="L777" i="3"/>
  <c r="L172" i="3"/>
  <c r="L348" i="3"/>
  <c r="L73" i="3"/>
  <c r="L920" i="3"/>
  <c r="L196" i="3"/>
  <c r="L826" i="3"/>
  <c r="L114" i="3"/>
  <c r="L347" i="3"/>
  <c r="L191" i="3"/>
  <c r="L22" i="3"/>
  <c r="L106" i="3"/>
  <c r="L276" i="3"/>
  <c r="L815" i="3"/>
  <c r="L159" i="3"/>
  <c r="L678" i="3"/>
  <c r="L672" i="3"/>
  <c r="L245" i="3"/>
  <c r="L931" i="3"/>
  <c r="L510" i="3"/>
  <c r="L341" i="3"/>
  <c r="L950" i="3"/>
  <c r="L41" i="3"/>
  <c r="L513" i="3"/>
  <c r="L741" i="3"/>
  <c r="L139" i="3"/>
  <c r="L533" i="3"/>
  <c r="L359" i="3"/>
  <c r="L360" i="3"/>
  <c r="L116" i="3"/>
  <c r="L569" i="3"/>
  <c r="L373" i="3"/>
  <c r="L320" i="3"/>
  <c r="L332" i="3"/>
  <c r="L442" i="3"/>
  <c r="L134" i="3"/>
  <c r="L702" i="3"/>
  <c r="L657" i="3"/>
  <c r="L369" i="3"/>
  <c r="L566" i="3"/>
  <c r="L400" i="3"/>
  <c r="L464" i="3"/>
  <c r="L363" i="3"/>
  <c r="L404" i="3"/>
  <c r="L786" i="3"/>
  <c r="L458" i="3"/>
  <c r="L192" i="3"/>
  <c r="L429" i="3"/>
  <c r="L30" i="3"/>
  <c r="L40" i="3"/>
  <c r="L818" i="3"/>
  <c r="L606" i="3"/>
  <c r="L904" i="3"/>
  <c r="L576" i="3"/>
  <c r="L526" i="3"/>
  <c r="L909" i="3"/>
  <c r="L689" i="3"/>
  <c r="L162" i="3"/>
  <c r="L321" i="3"/>
  <c r="L921" i="3"/>
  <c r="L277" i="3"/>
  <c r="L791" i="3"/>
  <c r="L611" i="3"/>
  <c r="L484" i="3"/>
  <c r="L829" i="3"/>
  <c r="L508" i="3"/>
  <c r="L286" i="3"/>
  <c r="L553" i="3"/>
  <c r="L493" i="3"/>
  <c r="L17" i="3"/>
  <c r="L762" i="3"/>
  <c r="L55" i="3"/>
  <c r="L269" i="3"/>
  <c r="L115" i="3"/>
  <c r="L280" i="3"/>
  <c r="L301" i="3"/>
  <c r="L547" i="3"/>
  <c r="L733" i="3"/>
  <c r="L133" i="3"/>
  <c r="L980" i="3"/>
  <c r="L417" i="3"/>
  <c r="L872" i="3"/>
  <c r="L706" i="3"/>
  <c r="L80" i="3"/>
  <c r="L612" i="3"/>
  <c r="L552" i="3"/>
  <c r="L485" i="3"/>
  <c r="L291" i="3"/>
  <c r="L18" i="3"/>
  <c r="L104" i="3"/>
  <c r="L637" i="3"/>
  <c r="L1006" i="3"/>
  <c r="L111" i="3"/>
  <c r="L948" i="3"/>
  <c r="L858" i="3"/>
  <c r="L220" i="3"/>
  <c r="L193" i="3"/>
  <c r="L8" i="3"/>
  <c r="L372" i="3"/>
  <c r="L968" i="3"/>
  <c r="L436" i="3"/>
  <c r="L207" i="3"/>
  <c r="L443" i="3"/>
  <c r="L29" i="3"/>
  <c r="L228" i="3"/>
  <c r="L763" i="3"/>
  <c r="L343" i="3"/>
  <c r="L97" i="3"/>
  <c r="L409" i="3"/>
  <c r="L679" i="3"/>
  <c r="L951" i="3"/>
  <c r="L954" i="3"/>
  <c r="L381" i="3"/>
  <c r="L877" i="3"/>
  <c r="L690" i="3"/>
  <c r="L259" i="3"/>
  <c r="L715" i="3"/>
  <c r="L645" i="3"/>
  <c r="L23" i="3"/>
  <c r="L470" i="3"/>
  <c r="L370" i="3"/>
  <c r="L767" i="3"/>
  <c r="L449" i="3"/>
  <c r="L634" i="3"/>
  <c r="L1011" i="3"/>
  <c r="L476" i="3"/>
  <c r="L166" i="3"/>
  <c r="L246" i="3"/>
  <c r="L583" i="3"/>
  <c r="L850" i="3"/>
  <c r="L354" i="3"/>
  <c r="L851" i="3"/>
  <c r="L544" i="3"/>
  <c r="L514" i="3"/>
  <c r="L1004" i="3"/>
  <c r="L395" i="3"/>
  <c r="L24" i="3"/>
  <c r="L545" i="3"/>
  <c r="L355" i="3"/>
  <c r="L278" i="3"/>
  <c r="L201" i="3"/>
  <c r="L783" i="3"/>
  <c r="L522" i="3"/>
  <c r="L438" i="3"/>
  <c r="L356" i="3"/>
  <c r="L661" i="3"/>
  <c r="L105" i="3"/>
  <c r="L868" i="3"/>
  <c r="L625" i="3"/>
  <c r="L584" i="3"/>
  <c r="L475" i="3"/>
  <c r="L607" i="3"/>
  <c r="L925" i="3"/>
  <c r="L281" i="3"/>
  <c r="L357" i="3"/>
  <c r="L282" i="3"/>
  <c r="L878" i="3"/>
  <c r="L789" i="3"/>
  <c r="L974" i="3"/>
  <c r="L696" i="3"/>
  <c r="L716" i="3"/>
  <c r="L577" i="3"/>
  <c r="L326" i="3"/>
  <c r="L68" i="3"/>
  <c r="L471" i="3"/>
  <c r="L89" i="3"/>
  <c r="L943" i="3"/>
  <c r="L401" i="3"/>
  <c r="L739" i="3"/>
  <c r="L742" i="3"/>
  <c r="L480" i="3"/>
  <c r="L361" i="3"/>
  <c r="L567" i="3"/>
  <c r="L13" i="3"/>
  <c r="L488" i="3"/>
  <c r="F712" i="3"/>
  <c r="F890" i="3"/>
  <c r="F982" i="3"/>
  <c r="F171" i="3"/>
  <c r="F438" i="3"/>
  <c r="F988" i="3"/>
  <c r="F219" i="3"/>
  <c r="F722" i="3"/>
  <c r="F670" i="3"/>
  <c r="F976" i="3"/>
  <c r="F716" i="3"/>
  <c r="F28" i="3"/>
  <c r="F812" i="3"/>
  <c r="F362" i="3"/>
  <c r="F260" i="3"/>
  <c r="F594" i="3"/>
  <c r="F389" i="3"/>
  <c r="F869" i="3"/>
  <c r="F551" i="3"/>
  <c r="F983" i="3"/>
  <c r="F355" i="3"/>
  <c r="F480" i="3"/>
  <c r="F826" i="3"/>
  <c r="F964" i="3"/>
  <c r="F63" i="3"/>
  <c r="F717" i="3"/>
  <c r="F229" i="3"/>
  <c r="F394" i="3"/>
  <c r="F139" i="3"/>
  <c r="F194" i="3"/>
  <c r="F85" i="3"/>
  <c r="F883" i="3"/>
  <c r="F162" i="3"/>
  <c r="F47" i="3"/>
  <c r="F861" i="3"/>
  <c r="F293" i="3"/>
  <c r="F831" i="3"/>
  <c r="F102" i="3"/>
  <c r="F1018" i="3"/>
  <c r="F642" i="3"/>
  <c r="F367" i="3"/>
  <c r="F182" i="3"/>
  <c r="F953" i="3"/>
  <c r="F538" i="3"/>
  <c r="F987" i="3"/>
  <c r="F5" i="3"/>
  <c r="F163" i="3"/>
  <c r="F326" i="3"/>
  <c r="F744" i="3"/>
  <c r="F582" i="3"/>
  <c r="F161" i="3"/>
  <c r="F1019" i="3"/>
  <c r="F220" i="3"/>
  <c r="F248" i="3"/>
  <c r="F89" i="3"/>
  <c r="F64" i="3"/>
  <c r="F870" i="3"/>
  <c r="F203" i="3"/>
  <c r="F889" i="3"/>
  <c r="F172" i="3"/>
  <c r="F90" i="3"/>
  <c r="F104" i="3"/>
  <c r="F1007" i="3"/>
  <c r="F305" i="3"/>
  <c r="F880" i="3"/>
  <c r="F467" i="3"/>
  <c r="F767" i="3"/>
  <c r="F909" i="3"/>
  <c r="F246" i="3"/>
  <c r="F462" i="3"/>
  <c r="F968" i="3"/>
  <c r="F705" i="3"/>
  <c r="F110" i="3"/>
  <c r="F385" i="3"/>
  <c r="F65" i="3"/>
  <c r="F278" i="3"/>
  <c r="F517" i="3"/>
  <c r="F435" i="3"/>
  <c r="F315" i="3"/>
  <c r="F460" i="3"/>
  <c r="F1020" i="3"/>
  <c r="F397" i="3"/>
  <c r="F140" i="3"/>
  <c r="F643" i="3"/>
  <c r="F989" i="3"/>
  <c r="F258" i="3"/>
  <c r="F351" i="3"/>
  <c r="F236" i="3"/>
  <c r="F827" i="3"/>
  <c r="F357" i="3"/>
  <c r="F173" i="3"/>
  <c r="F782" i="3"/>
  <c r="F572" i="3"/>
  <c r="F638" i="3"/>
  <c r="F119" i="3"/>
  <c r="F579" i="3"/>
  <c r="F38" i="3"/>
  <c r="F327" i="3"/>
  <c r="F806" i="3"/>
  <c r="F261" i="3"/>
  <c r="F358" i="3"/>
  <c r="F270" i="3"/>
  <c r="F862" i="3"/>
  <c r="F617" i="3"/>
  <c r="F192" i="3"/>
  <c r="F372" i="3"/>
  <c r="F539" i="3"/>
  <c r="F913" i="3"/>
  <c r="F399" i="3"/>
  <c r="F919" i="3"/>
  <c r="F534" i="3"/>
  <c r="F257" i="3"/>
  <c r="F936" i="3"/>
  <c r="F666" i="3"/>
  <c r="F443" i="3"/>
  <c r="F477" i="3"/>
  <c r="F433" i="3"/>
  <c r="F934" i="3"/>
  <c r="F937" i="3"/>
  <c r="F114" i="3"/>
  <c r="F15" i="3"/>
  <c r="F207" i="3"/>
  <c r="F609" i="3"/>
  <c r="F115" i="3"/>
  <c r="F29" i="3"/>
  <c r="F570" i="3"/>
  <c r="F1015" i="3"/>
  <c r="F413" i="3"/>
  <c r="F781" i="3"/>
  <c r="F917" i="3"/>
  <c r="F618" i="3"/>
  <c r="F721" i="3"/>
  <c r="F231" i="3"/>
  <c r="F48" i="3"/>
  <c r="F262" i="3"/>
  <c r="F552" i="3"/>
  <c r="F206" i="3"/>
  <c r="F316" i="3"/>
  <c r="F994" i="3"/>
  <c r="F502" i="3"/>
  <c r="F804" i="3"/>
  <c r="F434" i="3"/>
  <c r="F654" i="3"/>
  <c r="F852" i="3"/>
  <c r="F149" i="3"/>
  <c r="F469" i="3"/>
  <c r="F619" i="3"/>
  <c r="F146" i="3"/>
  <c r="F843" i="3"/>
  <c r="F49" i="3"/>
  <c r="F1039" i="3"/>
  <c r="F1002" i="3"/>
  <c r="F559" i="3"/>
  <c r="F583" i="3"/>
  <c r="F718" i="3"/>
  <c r="F82" i="3"/>
  <c r="F697" i="3"/>
  <c r="F597" i="3"/>
  <c r="F796" i="3"/>
  <c r="F478" i="3"/>
  <c r="F198" i="3"/>
  <c r="F8" i="3"/>
  <c r="F250" i="3"/>
  <c r="F871" i="3"/>
  <c r="F584" i="3"/>
  <c r="F863" i="3"/>
  <c r="F950" i="3"/>
  <c r="F317" i="3"/>
  <c r="F860" i="3"/>
  <c r="F6" i="3"/>
  <c r="F543" i="3"/>
  <c r="F269" i="3"/>
  <c r="F491" i="3"/>
  <c r="F758" i="3"/>
  <c r="F751" i="3"/>
  <c r="F544" i="3"/>
  <c r="F884" i="3"/>
  <c r="F402" i="3"/>
  <c r="F120" i="3"/>
  <c r="F930" i="3"/>
  <c r="F512" i="3"/>
  <c r="F737" i="3"/>
  <c r="F453" i="3"/>
  <c r="F824" i="3"/>
  <c r="F938" i="3"/>
  <c r="F832" i="3"/>
  <c r="F961" i="3"/>
  <c r="F4" i="3"/>
  <c r="F80" i="3"/>
  <c r="F977" i="3"/>
  <c r="F948" i="3"/>
  <c r="F858" i="3"/>
  <c r="F659" i="3"/>
  <c r="F522" i="3"/>
  <c r="F505" i="3"/>
  <c r="F776" i="3"/>
  <c r="F690" i="3"/>
  <c r="F306" i="3"/>
  <c r="F141" i="3"/>
  <c r="F794" i="3"/>
  <c r="F828" i="3"/>
  <c r="F764" i="3"/>
  <c r="F756" i="3"/>
  <c r="F483" i="3"/>
  <c r="F845" i="3"/>
  <c r="F979" i="3"/>
  <c r="F328" i="3"/>
  <c r="F371" i="3"/>
  <c r="F637" i="3"/>
  <c r="F920" i="3"/>
  <c r="F675" i="3"/>
  <c r="F598" i="3"/>
  <c r="F743" i="3"/>
  <c r="F682" i="3"/>
  <c r="F201" i="3"/>
  <c r="F337" i="3"/>
  <c r="F415" i="3"/>
  <c r="F414" i="3"/>
  <c r="F329" i="3"/>
  <c r="F578" i="3"/>
  <c r="F142" i="3"/>
  <c r="F46" i="3"/>
  <c r="F485" i="3"/>
  <c r="F444" i="3"/>
  <c r="F768" i="3"/>
  <c r="F285" i="3"/>
  <c r="F91" i="3"/>
  <c r="F525" i="3"/>
  <c r="F1008" i="3"/>
  <c r="F929" i="3"/>
  <c r="F263" i="3"/>
  <c r="F16" i="3"/>
  <c r="F66" i="3"/>
  <c r="F960" i="3"/>
  <c r="F742" i="3"/>
  <c r="F454" i="3"/>
  <c r="F795" i="3"/>
  <c r="F59" i="3"/>
  <c r="F112" i="3"/>
  <c r="F769" i="3"/>
  <c r="F844" i="3"/>
  <c r="F318" i="3"/>
  <c r="F39" i="3"/>
  <c r="F1000" i="3"/>
  <c r="F735" i="3"/>
  <c r="F970" i="3"/>
  <c r="F595" i="3"/>
  <c r="F1040" i="3"/>
  <c r="F442" i="3"/>
  <c r="F199" i="3"/>
  <c r="F426" i="3"/>
  <c r="F650" i="3"/>
  <c r="F1010" i="3"/>
  <c r="F560" i="3"/>
  <c r="F691" i="3"/>
  <c r="F753" i="3"/>
  <c r="F301" i="3"/>
  <c r="F495" i="3"/>
  <c r="F723" i="3"/>
  <c r="F457" i="3"/>
  <c r="F855" i="3"/>
  <c r="F295" i="3"/>
  <c r="F240" i="3"/>
  <c r="F957" i="3"/>
  <c r="F94" i="3"/>
  <c r="F736" i="3"/>
  <c r="F897" i="3"/>
  <c r="F361" i="3"/>
  <c r="F657" i="3"/>
  <c r="F230" i="3"/>
  <c r="F836" i="3"/>
  <c r="F523" i="3"/>
  <c r="F818" i="3"/>
  <c r="F159" i="3"/>
  <c r="F803" i="3"/>
  <c r="F526" i="3"/>
  <c r="F127" i="3"/>
  <c r="F474" i="3"/>
  <c r="F1016" i="3"/>
  <c r="F939" i="3"/>
  <c r="F711" i="3"/>
  <c r="F729" i="3"/>
  <c r="F441" i="3"/>
  <c r="F50" i="3"/>
  <c r="F798" i="3"/>
  <c r="F563" i="3"/>
  <c r="F651" i="3"/>
  <c r="F789" i="3"/>
  <c r="F910" i="3"/>
  <c r="F152" i="3"/>
  <c r="F580" i="3"/>
  <c r="F745" i="3"/>
  <c r="F940" i="3"/>
  <c r="F273" i="3"/>
  <c r="F719" i="3"/>
  <c r="F1029" i="3"/>
  <c r="F564" i="3"/>
  <c r="F819" i="3"/>
  <c r="F311" i="3"/>
  <c r="F174" i="3"/>
  <c r="F296" i="3"/>
  <c r="F783" i="3"/>
  <c r="F624" i="3"/>
  <c r="F921" i="3"/>
  <c r="F984" i="3"/>
  <c r="F573" i="3"/>
  <c r="F103" i="3"/>
  <c r="F546" i="3"/>
  <c r="F513" i="3"/>
  <c r="F655" i="3"/>
  <c r="F509" i="3"/>
  <c r="F1021" i="3"/>
  <c r="F411" i="3"/>
  <c r="F521" i="3"/>
  <c r="F777" i="3"/>
  <c r="F990" i="3"/>
  <c r="F602" i="3"/>
  <c r="F286" i="3"/>
  <c r="F683" i="3"/>
  <c r="F778" i="3"/>
  <c r="F676" i="3"/>
  <c r="F116" i="3"/>
  <c r="F470" i="3"/>
  <c r="F312" i="3"/>
  <c r="F373" i="3"/>
  <c r="F846" i="3"/>
  <c r="F121" i="3"/>
  <c r="F644" i="3"/>
  <c r="F671" i="3"/>
  <c r="F565" i="3"/>
  <c r="F96" i="3"/>
  <c r="F338" i="3"/>
  <c r="F57" i="3"/>
  <c r="F645" i="3"/>
  <c r="F232" i="3"/>
  <c r="F935" i="3"/>
  <c r="F688" i="3"/>
  <c r="F496" i="3"/>
  <c r="F616" i="3"/>
  <c r="F684" i="3"/>
  <c r="F290" i="3"/>
  <c r="F793" i="3"/>
  <c r="F632" i="3"/>
  <c r="F76" i="3"/>
  <c r="F612" i="3"/>
  <c r="F186" i="3"/>
  <c r="F188" i="3"/>
  <c r="F956" i="3"/>
  <c r="F88" i="3"/>
  <c r="F60" i="3"/>
  <c r="F527" i="3"/>
  <c r="F876" i="3"/>
  <c r="F864" i="3"/>
  <c r="F350" i="3"/>
  <c r="F903" i="3"/>
  <c r="F251" i="3"/>
  <c r="F558" i="3"/>
  <c r="F224" i="3"/>
  <c r="F574" i="3"/>
  <c r="F122" i="3"/>
  <c r="F898" i="3"/>
  <c r="F501" i="3"/>
  <c r="F247" i="3"/>
  <c r="F856" i="3"/>
  <c r="F575" i="3"/>
  <c r="F455" i="3"/>
  <c r="F947" i="3"/>
  <c r="F760" i="3"/>
  <c r="F215" i="3"/>
  <c r="F677" i="3"/>
  <c r="F906" i="3"/>
  <c r="F412" i="3"/>
  <c r="F775" i="3"/>
  <c r="F105" i="3"/>
  <c r="F9" i="3"/>
  <c r="F21" i="3"/>
  <c r="F731" i="3"/>
  <c r="F463" i="3"/>
  <c r="F166" i="3"/>
  <c r="F244" i="3"/>
  <c r="F428" i="3"/>
  <c r="F941" i="3"/>
  <c r="F877" i="3"/>
  <c r="F662" i="3"/>
  <c r="F672" i="3"/>
  <c r="F132" i="3"/>
  <c r="F479" i="3"/>
  <c r="F620" i="3"/>
  <c r="F1014" i="3"/>
  <c r="F504" i="3"/>
  <c r="F175" i="3"/>
  <c r="F547" i="3"/>
  <c r="F885" i="3"/>
  <c r="F405" i="3"/>
  <c r="F339" i="3"/>
  <c r="F686" i="3"/>
  <c r="F995" i="3"/>
  <c r="F893" i="3"/>
  <c r="F23" i="3"/>
  <c r="F802" i="3"/>
  <c r="F663" i="3"/>
  <c r="F111" i="3"/>
  <c r="F566" i="3"/>
  <c r="F734" i="3"/>
  <c r="F40" i="3"/>
  <c r="F445" i="3"/>
  <c r="F820" i="3"/>
  <c r="F390" i="3"/>
  <c r="F625" i="3"/>
  <c r="F626" i="3"/>
  <c r="F673" i="3"/>
  <c r="F660" i="3"/>
  <c r="F158" i="3"/>
  <c r="F829" i="3"/>
  <c r="F259" i="3"/>
  <c r="F164" i="3"/>
  <c r="F724" i="3"/>
  <c r="F77" i="3"/>
  <c r="F409" i="3"/>
  <c r="F150" i="3"/>
  <c r="F24" i="3"/>
  <c r="F277" i="3"/>
  <c r="F243" i="3"/>
  <c r="F208" i="3"/>
  <c r="F157" i="3"/>
  <c r="F430" i="3"/>
  <c r="F10" i="3"/>
  <c r="F981" i="3"/>
  <c r="F123" i="3"/>
  <c r="F746" i="3"/>
  <c r="F704" i="3"/>
  <c r="F652" i="3"/>
  <c r="F252" i="3"/>
  <c r="F446" i="3"/>
  <c r="F759" i="3"/>
  <c r="F603" i="3"/>
  <c r="F555" i="3"/>
  <c r="F833" i="3"/>
  <c r="F991" i="3"/>
  <c r="F407" i="3"/>
  <c r="F838" i="3"/>
  <c r="F274" i="3"/>
  <c r="F403" i="3"/>
  <c r="F287" i="3"/>
  <c r="F914" i="3"/>
  <c r="F86" i="3"/>
  <c r="F969" i="3"/>
  <c r="F456" i="3"/>
  <c r="F416" i="3"/>
  <c r="F879" i="3"/>
  <c r="F830" i="3"/>
  <c r="F1027" i="3"/>
  <c r="F151" i="3"/>
  <c r="F133" i="3"/>
  <c r="F137" i="3"/>
  <c r="F106" i="3"/>
  <c r="F997" i="3"/>
  <c r="F907" i="3"/>
  <c r="F147" i="3"/>
  <c r="F540" i="3"/>
  <c r="F528" i="3"/>
  <c r="F706" i="3"/>
  <c r="F226" i="3"/>
  <c r="F475" i="3"/>
  <c r="F349" i="3"/>
  <c r="F1005" i="3"/>
  <c r="F400" i="3"/>
  <c r="F275" i="3"/>
  <c r="F834" i="3"/>
  <c r="F799" i="3"/>
  <c r="F391" i="3"/>
  <c r="F587" i="3"/>
  <c r="F61" i="3"/>
  <c r="F345" i="3"/>
  <c r="F185" i="3"/>
  <c r="F429" i="3"/>
  <c r="F330" i="3"/>
  <c r="F197" i="3"/>
  <c r="F891" i="3"/>
  <c r="F204" i="3"/>
  <c r="F966" i="3"/>
  <c r="F588" i="3"/>
  <c r="F985" i="3"/>
  <c r="F954" i="3"/>
  <c r="F209" i="3"/>
  <c r="F553" i="3"/>
  <c r="F881" i="3"/>
  <c r="F1017" i="3"/>
  <c r="F356" i="3"/>
  <c r="F410" i="3"/>
  <c r="F156" i="3"/>
  <c r="F800" i="3"/>
  <c r="F761" i="3"/>
  <c r="F388" i="3"/>
  <c r="F447" i="3"/>
  <c r="F264" i="3"/>
  <c r="F556" i="3"/>
  <c r="F279" i="3"/>
  <c r="F700" i="3"/>
  <c r="F170" i="3"/>
  <c r="F951" i="3"/>
  <c r="F368" i="3"/>
  <c r="F419" i="3"/>
  <c r="F138" i="3"/>
  <c r="F181" i="3"/>
  <c r="F908" i="3"/>
  <c r="F641" i="3"/>
  <c r="F592" i="3"/>
  <c r="F973" i="3"/>
  <c r="F1011" i="3"/>
  <c r="F747" i="3"/>
  <c r="F113" i="3"/>
  <c r="F280" i="3"/>
  <c r="F464" i="3"/>
  <c r="F614" i="3"/>
  <c r="F741" i="3"/>
  <c r="F837" i="3"/>
  <c r="F627" i="3"/>
  <c r="F253" i="3"/>
  <c r="F41" i="3"/>
  <c r="F668" i="3"/>
  <c r="F67" i="3"/>
  <c r="F678" i="3"/>
  <c r="F476" i="3"/>
  <c r="F62" i="3"/>
  <c r="F184" i="3"/>
  <c r="F97" i="3"/>
  <c r="F613" i="3"/>
  <c r="F865" i="3"/>
  <c r="F17" i="3"/>
  <c r="F225" i="3"/>
  <c r="F216" i="3"/>
  <c r="F210" i="3"/>
  <c r="F190" i="3"/>
  <c r="F321" i="3"/>
  <c r="F294" i="3"/>
  <c r="F471" i="3"/>
  <c r="F268" i="3"/>
  <c r="F926" i="3"/>
  <c r="F728" i="3"/>
  <c r="F604" i="3"/>
  <c r="F698" i="3"/>
  <c r="F352" i="3"/>
  <c r="F322" i="3"/>
  <c r="F51" i="3"/>
  <c r="F894" i="3"/>
  <c r="F733" i="3"/>
  <c r="F272" i="3"/>
  <c r="F541" i="3"/>
  <c r="F886" i="3"/>
  <c r="F45" i="3"/>
  <c r="F237" i="3"/>
  <c r="F30" i="3"/>
  <c r="F83" i="3"/>
  <c r="F401" i="3"/>
  <c r="F364" i="3"/>
  <c r="F805" i="3"/>
  <c r="F971" i="3"/>
  <c r="F331" i="3"/>
  <c r="F408" i="3"/>
  <c r="F888" i="3"/>
  <c r="F128" i="3"/>
  <c r="F22" i="3"/>
  <c r="F176" i="3"/>
  <c r="F679" i="3"/>
  <c r="F387" i="3"/>
  <c r="F667" i="3"/>
  <c r="F1022" i="3"/>
  <c r="F770" i="3"/>
  <c r="F11" i="3"/>
  <c r="F118" i="3"/>
  <c r="F965" i="3"/>
  <c r="F52" i="3"/>
  <c r="F611" i="3"/>
  <c r="F980" i="3"/>
  <c r="F374" i="3"/>
  <c r="F448" i="3"/>
  <c r="F878" i="3"/>
  <c r="F7" i="3"/>
  <c r="F31" i="3"/>
  <c r="F814" i="3"/>
  <c r="F488" i="3"/>
  <c r="F221" i="3"/>
  <c r="F417" i="3"/>
  <c r="F484" i="3"/>
  <c r="F148" i="3"/>
  <c r="F72" i="3"/>
  <c r="F942" i="3"/>
  <c r="F282" i="3"/>
  <c r="F68" i="3"/>
  <c r="F340" i="3"/>
  <c r="F69" i="3"/>
  <c r="F458" i="3"/>
  <c r="F482" i="3"/>
  <c r="F332" i="3"/>
  <c r="F808" i="3"/>
  <c r="F993" i="3"/>
  <c r="F725" i="3"/>
  <c r="F707" i="3"/>
  <c r="F849" i="3"/>
  <c r="F943" i="3"/>
  <c r="F854" i="3"/>
  <c r="F420" i="3"/>
  <c r="F18" i="3"/>
  <c r="F784" i="3"/>
  <c r="F1006" i="3"/>
  <c r="F927" i="3"/>
  <c r="F680" i="3"/>
  <c r="F687" i="3"/>
  <c r="F952" i="3"/>
  <c r="F205" i="3"/>
  <c r="F1031" i="3"/>
  <c r="F911" i="3"/>
  <c r="F797" i="3"/>
  <c r="F449" i="3"/>
  <c r="F238" i="3"/>
  <c r="F1023" i="3"/>
  <c r="F486" i="3"/>
  <c r="F98" i="3"/>
  <c r="F84" i="3"/>
  <c r="F692" i="3"/>
  <c r="F239" i="3"/>
  <c r="F986" i="3"/>
  <c r="F529" i="3"/>
  <c r="F81" i="3"/>
  <c r="F715" i="3"/>
  <c r="F748" i="3"/>
  <c r="F646" i="3"/>
  <c r="F79" i="3"/>
  <c r="F506" i="3"/>
  <c r="F732" i="3"/>
  <c r="F346" i="3"/>
  <c r="F223" i="3"/>
  <c r="F436" i="3"/>
  <c r="F271" i="3"/>
  <c r="F895" i="3"/>
  <c r="F168" i="3"/>
  <c r="F196" i="3"/>
  <c r="F925" i="3"/>
  <c r="F195" i="3"/>
  <c r="F169" i="3"/>
  <c r="F129" i="3"/>
  <c r="F774" i="3"/>
  <c r="F771" i="3"/>
  <c r="F628" i="3"/>
  <c r="F421" i="3"/>
  <c r="F1003" i="3"/>
  <c r="F633" i="3"/>
  <c r="F548" i="3"/>
  <c r="F754" i="3"/>
  <c r="F996" i="3"/>
  <c r="F75" i="3"/>
  <c r="F92" i="3"/>
  <c r="F19" i="3"/>
  <c r="F621" i="3"/>
  <c r="F283" i="3"/>
  <c r="F1024" i="3"/>
  <c r="F1012" i="3"/>
  <c r="F73" i="3"/>
  <c r="F727" i="3"/>
  <c r="F325" i="3"/>
  <c r="F567" i="3"/>
  <c r="F319" i="3"/>
  <c r="F177" i="3"/>
  <c r="F514" i="3"/>
  <c r="F817" i="3"/>
  <c r="F518" i="3"/>
  <c r="F1036" i="3"/>
  <c r="F749" i="3"/>
  <c r="F868" i="3"/>
  <c r="F999" i="3"/>
  <c r="F738" i="3"/>
  <c r="F866" i="3"/>
  <c r="F218" i="3"/>
  <c r="F549" i="3"/>
  <c r="F752" i="3"/>
  <c r="F648" i="3"/>
  <c r="F904" i="3"/>
  <c r="F519" i="3"/>
  <c r="F473" i="3"/>
  <c r="F288" i="3"/>
  <c r="F1037" i="3"/>
  <c r="F165" i="3"/>
  <c r="F918" i="3"/>
  <c r="F532" i="3"/>
  <c r="F233" i="3"/>
  <c r="F1025" i="3"/>
  <c r="F437" i="3"/>
  <c r="F375" i="3"/>
  <c r="F425" i="3"/>
  <c r="F191" i="3"/>
  <c r="F320" i="3"/>
  <c r="F915" i="3"/>
  <c r="F32" i="3"/>
  <c r="F450" i="3"/>
  <c r="F143" i="3"/>
  <c r="F347" i="3"/>
  <c r="F95" i="3"/>
  <c r="F899" i="3"/>
  <c r="F647" i="3"/>
  <c r="F307" i="3"/>
  <c r="F144" i="3"/>
  <c r="F867" i="3"/>
  <c r="F265" i="3"/>
  <c r="F202" i="3"/>
  <c r="F1034" i="3"/>
  <c r="F341" i="3"/>
  <c r="F825" i="3"/>
  <c r="F634" i="3"/>
  <c r="F779" i="3"/>
  <c r="F489" i="3"/>
  <c r="F653" i="3"/>
  <c r="F585" i="3"/>
  <c r="F1013" i="3"/>
  <c r="F872" i="3"/>
  <c r="F153" i="3"/>
  <c r="F490" i="3"/>
  <c r="F431" i="3"/>
  <c r="F962" i="3"/>
  <c r="F841" i="3"/>
  <c r="F58" i="3"/>
  <c r="F605" i="3"/>
  <c r="F922" i="3"/>
  <c r="F254" i="3"/>
  <c r="F689" i="3"/>
  <c r="F811" i="3"/>
  <c r="F581" i="3"/>
  <c r="F542" i="3"/>
  <c r="F167" i="3"/>
  <c r="F857" i="3"/>
  <c r="F835" i="3"/>
  <c r="F664" i="3"/>
  <c r="F958" i="3"/>
  <c r="F708" i="3"/>
  <c r="F14" i="3"/>
  <c r="F821" i="3"/>
  <c r="F931" i="3"/>
  <c r="F599" i="3"/>
  <c r="F586" i="3"/>
  <c r="F840" i="3"/>
  <c r="F398" i="3"/>
  <c r="F422" i="3"/>
  <c r="F359" i="3"/>
  <c r="F284" i="3"/>
  <c r="F610" i="3"/>
  <c r="F665" i="3"/>
  <c r="F788" i="3"/>
  <c r="F963" i="3"/>
  <c r="F255" i="3"/>
  <c r="F755" i="3"/>
  <c r="F227" i="3"/>
  <c r="F693" i="3"/>
  <c r="F959" i="3"/>
  <c r="F656" i="3"/>
  <c r="F53" i="3"/>
  <c r="F178" i="3"/>
  <c r="F211" i="3"/>
  <c r="F847" i="3"/>
  <c r="F1001" i="3"/>
  <c r="F468" i="3"/>
  <c r="F946" i="3"/>
  <c r="F360" i="3"/>
  <c r="F520" i="3"/>
  <c r="F622" i="3"/>
  <c r="F790" i="3"/>
  <c r="F524" i="3"/>
  <c r="F562" i="3"/>
  <c r="F101" i="3"/>
  <c r="F99" i="3"/>
  <c r="F309" i="3"/>
  <c r="F1032" i="3"/>
  <c r="F561" i="3"/>
  <c r="F130" i="3"/>
  <c r="F851" i="3"/>
  <c r="F699" i="3"/>
  <c r="F107" i="3"/>
  <c r="F1009" i="3"/>
  <c r="F1026" i="3"/>
  <c r="F70" i="3"/>
  <c r="F235" i="3"/>
  <c r="F916" i="3"/>
  <c r="F256" i="3"/>
  <c r="F333" i="3"/>
  <c r="F297" i="3"/>
  <c r="F530" i="3"/>
  <c r="F366" i="3"/>
  <c r="F615" i="3"/>
  <c r="F500" i="3"/>
  <c r="F905" i="3"/>
  <c r="F694" i="3"/>
  <c r="F1033" i="3"/>
  <c r="F334" i="3"/>
  <c r="F376" i="3"/>
  <c r="F25" i="3"/>
  <c r="F912" i="3"/>
  <c r="F822" i="3"/>
  <c r="F674" i="3"/>
  <c r="F709" i="3"/>
  <c r="F344" i="3"/>
  <c r="F310" i="3"/>
  <c r="F762" i="3"/>
  <c r="F242" i="3"/>
  <c r="F772" i="3"/>
  <c r="F439" i="3"/>
  <c r="F292" i="3"/>
  <c r="F554" i="3"/>
  <c r="F145" i="3"/>
  <c r="F406" i="3"/>
  <c r="F353" i="3"/>
  <c r="F335" i="3"/>
  <c r="F848" i="3"/>
  <c r="F639" i="3"/>
  <c r="F189" i="3"/>
  <c r="F773" i="3"/>
  <c r="F12" i="3"/>
  <c r="F245" i="3"/>
  <c r="F873" i="3"/>
  <c r="F492" i="3"/>
  <c r="F623" i="3"/>
  <c r="F200" i="3"/>
  <c r="F923" i="3"/>
  <c r="F701" i="3"/>
  <c r="F179" i="3"/>
  <c r="F336" i="3"/>
  <c r="F809" i="3"/>
  <c r="F289" i="3"/>
  <c r="F785" i="3"/>
  <c r="F695" i="3"/>
  <c r="F510" i="3"/>
  <c r="F924" i="3"/>
  <c r="F596" i="3"/>
  <c r="F535" i="3"/>
  <c r="F932" i="3"/>
  <c r="F54" i="3"/>
  <c r="F381" i="3"/>
  <c r="F108" i="3"/>
  <c r="F640" i="3"/>
  <c r="F780" i="3"/>
  <c r="F276" i="3"/>
  <c r="F629" i="3"/>
  <c r="F816" i="3"/>
  <c r="F497" i="3"/>
  <c r="F750" i="3"/>
  <c r="F887" i="3"/>
  <c r="F314" i="3"/>
  <c r="F900" i="3"/>
  <c r="F710" i="3"/>
  <c r="F792" i="3"/>
  <c r="F324" i="3"/>
  <c r="F1038" i="3"/>
  <c r="F234" i="3"/>
  <c r="F451" i="3"/>
  <c r="F823" i="3"/>
  <c r="F606" i="3"/>
  <c r="F859" i="3"/>
  <c r="F515" i="3"/>
  <c r="F589" i="3"/>
  <c r="F801" i="3"/>
  <c r="F193" i="3"/>
  <c r="F42" i="3"/>
  <c r="F370" i="3"/>
  <c r="F93" i="3"/>
  <c r="F944" i="3"/>
  <c r="F217" i="3"/>
  <c r="F850" i="3"/>
  <c r="F134" i="3"/>
  <c r="F369" i="3"/>
  <c r="F212" i="3"/>
  <c r="F33" i="3"/>
  <c r="F126" i="3"/>
  <c r="F298" i="3"/>
  <c r="F839" i="3"/>
  <c r="F180" i="3"/>
  <c r="F702" i="3"/>
  <c r="F696" i="3"/>
  <c r="F266" i="3"/>
  <c r="F955" i="3"/>
  <c r="F533" i="3"/>
  <c r="F363" i="3"/>
  <c r="F974" i="3"/>
  <c r="F56" i="3"/>
  <c r="F536" i="3"/>
  <c r="F765" i="3"/>
  <c r="F160" i="3"/>
  <c r="F557" i="3"/>
  <c r="F382" i="3"/>
  <c r="F383" i="3"/>
  <c r="F136" i="3"/>
  <c r="F593" i="3"/>
  <c r="F396" i="3"/>
  <c r="F342" i="3"/>
  <c r="F354" i="3"/>
  <c r="F465" i="3"/>
  <c r="F155" i="3"/>
  <c r="F726" i="3"/>
  <c r="F681" i="3"/>
  <c r="F78" i="3"/>
  <c r="F392" i="3"/>
  <c r="F74" i="3"/>
  <c r="F590" i="3"/>
  <c r="F423" i="3"/>
  <c r="F487" i="3"/>
  <c r="F386" i="3"/>
  <c r="F427" i="3"/>
  <c r="F810" i="3"/>
  <c r="F481" i="3"/>
  <c r="F213" i="3"/>
  <c r="F452" i="3"/>
  <c r="F44" i="3"/>
  <c r="F55" i="3"/>
  <c r="F842" i="3"/>
  <c r="F630" i="3"/>
  <c r="F928" i="3"/>
  <c r="F600" i="3"/>
  <c r="F550" i="3"/>
  <c r="F933" i="3"/>
  <c r="F713" i="3"/>
  <c r="F183" i="3"/>
  <c r="F343" i="3"/>
  <c r="F945" i="3"/>
  <c r="F299" i="3"/>
  <c r="F815" i="3"/>
  <c r="F34" i="3"/>
  <c r="F635" i="3"/>
  <c r="F507" i="3"/>
  <c r="F853" i="3"/>
  <c r="F531" i="3"/>
  <c r="F308" i="3"/>
  <c r="F577" i="3"/>
  <c r="F516" i="3"/>
  <c r="F26" i="3"/>
  <c r="F786" i="3"/>
  <c r="F71" i="3"/>
  <c r="F291" i="3"/>
  <c r="F135" i="3"/>
  <c r="F302" i="3"/>
  <c r="F323" i="3"/>
  <c r="F571" i="3"/>
  <c r="F757" i="3"/>
  <c r="F154" i="3"/>
  <c r="F1004" i="3"/>
  <c r="F440" i="3"/>
  <c r="F896" i="3"/>
  <c r="F730" i="3"/>
  <c r="F100" i="3"/>
  <c r="F636" i="3"/>
  <c r="F576" i="3"/>
  <c r="F508" i="3"/>
  <c r="F313" i="3"/>
  <c r="F27" i="3"/>
  <c r="F124" i="3"/>
  <c r="F661" i="3"/>
  <c r="F1030" i="3"/>
  <c r="F131" i="3"/>
  <c r="F972" i="3"/>
  <c r="F882" i="3"/>
  <c r="F241" i="3"/>
  <c r="F214" i="3"/>
  <c r="F13" i="3"/>
  <c r="F395" i="3"/>
  <c r="F992" i="3"/>
  <c r="F459" i="3"/>
  <c r="F228" i="3"/>
  <c r="F466" i="3"/>
  <c r="F43" i="3"/>
  <c r="F249" i="3"/>
  <c r="F787" i="3"/>
  <c r="F365" i="3"/>
  <c r="F117" i="3"/>
  <c r="F432" i="3"/>
  <c r="F703" i="3"/>
  <c r="F975" i="3"/>
  <c r="F978" i="3"/>
  <c r="F404" i="3"/>
  <c r="F901" i="3"/>
  <c r="F714" i="3"/>
  <c r="F281" i="3"/>
  <c r="F739" i="3"/>
  <c r="F669" i="3"/>
  <c r="F35" i="3"/>
  <c r="F493" i="3"/>
  <c r="F393" i="3"/>
  <c r="F791" i="3"/>
  <c r="F472" i="3"/>
  <c r="F658" i="3"/>
  <c r="F1035" i="3"/>
  <c r="F499" i="3"/>
  <c r="F187" i="3"/>
  <c r="F267" i="3"/>
  <c r="F607" i="3"/>
  <c r="F874" i="3"/>
  <c r="F377" i="3"/>
  <c r="F875" i="3"/>
  <c r="F568" i="3"/>
  <c r="F537" i="3"/>
  <c r="F1028" i="3"/>
  <c r="F418" i="3"/>
  <c r="F36" i="3"/>
  <c r="F569" i="3"/>
  <c r="F378" i="3"/>
  <c r="F300" i="3"/>
  <c r="F222" i="3"/>
  <c r="F807" i="3"/>
  <c r="F545" i="3"/>
  <c r="F461" i="3"/>
  <c r="F379" i="3"/>
  <c r="F685" i="3"/>
  <c r="F125" i="3"/>
  <c r="F892" i="3"/>
  <c r="F649" i="3"/>
  <c r="F608" i="3"/>
  <c r="F498" i="3"/>
  <c r="F631" i="3"/>
  <c r="F949" i="3"/>
  <c r="F303" i="3"/>
  <c r="F380" i="3"/>
  <c r="F304" i="3"/>
  <c r="F902" i="3"/>
  <c r="F813" i="3"/>
  <c r="F998" i="3"/>
  <c r="F720" i="3"/>
  <c r="F37" i="3"/>
  <c r="F740" i="3"/>
  <c r="F601" i="3"/>
  <c r="F348" i="3"/>
  <c r="F87" i="3"/>
  <c r="F494" i="3"/>
  <c r="F109" i="3"/>
  <c r="F967" i="3"/>
  <c r="F424" i="3"/>
  <c r="F763" i="3"/>
  <c r="F766" i="3"/>
  <c r="F503" i="3"/>
  <c r="F384" i="3"/>
  <c r="F591" i="3"/>
  <c r="F20" i="3"/>
  <c r="F511" i="3"/>
  <c r="M741" i="2"/>
  <c r="M14" i="2"/>
  <c r="M762" i="2"/>
  <c r="M335" i="2"/>
  <c r="M375" i="2"/>
  <c r="M373" i="2"/>
  <c r="M697" i="2"/>
  <c r="M414" i="2"/>
  <c r="M350" i="2"/>
  <c r="M108" i="2"/>
  <c r="M436" i="2"/>
  <c r="M310" i="2"/>
  <c r="M255" i="2"/>
  <c r="M567" i="2"/>
  <c r="M508" i="2"/>
  <c r="M242" i="2"/>
  <c r="M481" i="2"/>
  <c r="M336" i="2"/>
  <c r="M117" i="2"/>
  <c r="M346" i="2"/>
  <c r="M163" i="2"/>
  <c r="M542" i="2"/>
  <c r="M364" i="2"/>
  <c r="M211" i="2"/>
  <c r="M600" i="2"/>
  <c r="M157" i="2"/>
  <c r="M687" i="2"/>
  <c r="M71" i="2"/>
  <c r="M547" i="2"/>
  <c r="M482" i="2"/>
  <c r="M415" i="2"/>
  <c r="M164" i="2"/>
  <c r="M219" i="2"/>
  <c r="M521" i="2"/>
  <c r="M595" i="2"/>
  <c r="M196" i="2"/>
  <c r="M755" i="2"/>
  <c r="M84" i="2"/>
  <c r="M154" i="2"/>
  <c r="M559" i="2"/>
  <c r="M495" i="2"/>
  <c r="M15" i="2"/>
  <c r="M434" i="2"/>
  <c r="M142" i="2"/>
  <c r="M492" i="2"/>
  <c r="M62" i="2"/>
  <c r="M306" i="2"/>
  <c r="M739" i="2"/>
  <c r="M529" i="2"/>
  <c r="M301" i="2"/>
  <c r="M227" i="2"/>
  <c r="M630" i="2"/>
  <c r="M564" i="2"/>
  <c r="M672" i="2"/>
  <c r="M147" i="2"/>
  <c r="M109" i="2"/>
  <c r="M221" i="2"/>
  <c r="M9" i="2"/>
  <c r="M410" i="2"/>
  <c r="M223" i="2"/>
  <c r="M283" i="2"/>
  <c r="M293" i="2"/>
  <c r="M752" i="2"/>
  <c r="M16" i="2"/>
  <c r="M658" i="2"/>
  <c r="M165" i="2"/>
  <c r="M337" i="2"/>
  <c r="M748" i="2"/>
  <c r="M85" i="2"/>
  <c r="M332" i="2"/>
  <c r="M302" i="2"/>
  <c r="M148" i="2"/>
  <c r="M10" i="2"/>
  <c r="M496" i="2"/>
  <c r="M407" i="2"/>
  <c r="M361" i="2"/>
  <c r="M122" i="2"/>
  <c r="M276" i="2"/>
  <c r="M509" i="2"/>
  <c r="M510" i="2"/>
  <c r="M497" i="2"/>
  <c r="M333" i="2"/>
  <c r="M264" i="2"/>
  <c r="M423" i="2"/>
  <c r="M577" i="2"/>
  <c r="M208" i="2"/>
  <c r="M199" i="2"/>
  <c r="M265" i="2"/>
  <c r="M555" i="2"/>
  <c r="M452" i="2"/>
  <c r="M137" i="2"/>
  <c r="M110" i="2"/>
  <c r="M392" i="2"/>
  <c r="M228" i="2"/>
  <c r="M134" i="2"/>
  <c r="M429" i="2"/>
  <c r="M323" i="2"/>
  <c r="M437" i="2"/>
  <c r="M519" i="2"/>
  <c r="M590" i="2"/>
  <c r="M136" i="2"/>
  <c r="M627" i="2"/>
  <c r="M149" i="2"/>
  <c r="M352" i="2"/>
  <c r="M580" i="2"/>
  <c r="M673" i="2"/>
  <c r="M690" i="2"/>
  <c r="M774" i="2"/>
  <c r="M409" i="2"/>
  <c r="M652" i="2"/>
  <c r="M166" i="2"/>
  <c r="M266" i="2"/>
  <c r="M440" i="2"/>
  <c r="M391" i="2"/>
  <c r="M86" i="2"/>
  <c r="M511" i="2"/>
  <c r="M197" i="2"/>
  <c r="M240" i="2"/>
  <c r="M571" i="2"/>
  <c r="M692" i="2"/>
  <c r="M307" i="2"/>
  <c r="M616" i="2"/>
  <c r="M532" i="2"/>
  <c r="M721" i="2"/>
  <c r="M767" i="2"/>
  <c r="M714" i="2"/>
  <c r="M722" i="2"/>
  <c r="M294" i="2"/>
  <c r="M35" i="2"/>
  <c r="M212" i="2"/>
  <c r="M79" i="2"/>
  <c r="M605" i="2"/>
  <c r="M356" i="2"/>
  <c r="M686" i="2"/>
  <c r="M617" i="2"/>
  <c r="M374" i="2"/>
  <c r="M725" i="2"/>
  <c r="M643" i="2"/>
  <c r="M77" i="2"/>
  <c r="M664" i="2"/>
  <c r="M665" i="2"/>
  <c r="M618" i="2"/>
  <c r="M377" i="2"/>
  <c r="M543" i="2"/>
  <c r="M304" i="2"/>
  <c r="M619" i="2"/>
  <c r="M653" i="2"/>
  <c r="M670" i="2"/>
  <c r="M4" i="2"/>
  <c r="M498" i="2"/>
  <c r="M661" i="2"/>
  <c r="M347" i="2"/>
  <c r="M370" i="2"/>
  <c r="M139" i="2"/>
  <c r="M143" i="2"/>
  <c r="M522" i="2"/>
  <c r="M581" i="2"/>
  <c r="M63" i="2"/>
  <c r="M457" i="2"/>
  <c r="M744" i="2"/>
  <c r="M292" i="2"/>
  <c r="M316" i="2"/>
  <c r="M123" i="2"/>
  <c r="M632" i="2"/>
  <c r="M782" i="2"/>
  <c r="M671" i="2"/>
  <c r="M277" i="2"/>
  <c r="M620" i="2"/>
  <c r="M711" i="2"/>
  <c r="M777" i="2"/>
  <c r="M476" i="2"/>
  <c r="M64" i="2"/>
  <c r="M378" i="2"/>
  <c r="M36" i="2"/>
  <c r="M468" i="2"/>
  <c r="M167" i="2"/>
  <c r="M6" i="2"/>
  <c r="M5" i="2"/>
  <c r="M278" i="2"/>
  <c r="M520" i="2"/>
  <c r="M37" i="2"/>
  <c r="M267" i="2"/>
  <c r="M621" i="2"/>
  <c r="M459" i="2"/>
  <c r="M425" i="2"/>
  <c r="M596" i="2"/>
  <c r="M430" i="2"/>
  <c r="M17" i="2"/>
  <c r="M262" i="2"/>
  <c r="M379" i="2"/>
  <c r="M551" i="2"/>
  <c r="M688" i="2"/>
  <c r="M269" i="2"/>
  <c r="M18" i="2"/>
  <c r="M243" i="2"/>
  <c r="M365" i="2"/>
  <c r="M230" i="2"/>
  <c r="M475" i="2"/>
  <c r="M308" i="2"/>
  <c r="M579" i="2"/>
  <c r="M483" i="2"/>
  <c r="M52" i="2"/>
  <c r="M433" i="2"/>
  <c r="M270" i="2"/>
  <c r="M161" i="2"/>
  <c r="M683" i="2"/>
  <c r="M681" i="2"/>
  <c r="M613" i="2"/>
  <c r="M494" i="2"/>
  <c r="M324" i="2"/>
  <c r="M198" i="2"/>
  <c r="M737" i="2"/>
  <c r="M712" i="2"/>
  <c r="M574" i="2"/>
  <c r="M213" i="2"/>
  <c r="M7" i="2"/>
  <c r="M768" i="2"/>
  <c r="M593" i="2"/>
  <c r="M126" i="2"/>
  <c r="M779" i="2"/>
  <c r="M214" i="2"/>
  <c r="M87" i="2"/>
  <c r="M419" i="2"/>
  <c r="M201" i="2"/>
  <c r="M544" i="2"/>
  <c r="M127" i="2"/>
  <c r="M545" i="2"/>
  <c r="M456" i="2"/>
  <c r="M235" i="2"/>
  <c r="M168" i="2"/>
  <c r="M484" i="2"/>
  <c r="M659" i="2"/>
  <c r="M647" i="2"/>
  <c r="M251" i="2"/>
  <c r="M261" i="2"/>
  <c r="M612" i="2"/>
  <c r="M469" i="2"/>
  <c r="M331" i="2"/>
  <c r="M786" i="2"/>
  <c r="M200" i="2"/>
  <c r="M426" i="2"/>
  <c r="M466" i="2"/>
  <c r="M359" i="2"/>
  <c r="M460" i="2"/>
  <c r="M464" i="2"/>
  <c r="M19" i="2"/>
  <c r="M244" i="2"/>
  <c r="M202" i="2"/>
  <c r="M309" i="2"/>
  <c r="M131" i="2"/>
  <c r="M256" i="2"/>
  <c r="M548" i="2"/>
  <c r="M80" i="2"/>
  <c r="M465" i="2"/>
  <c r="M132" i="2"/>
  <c r="M614" i="2"/>
  <c r="M311" i="2"/>
  <c r="M348" i="2"/>
  <c r="M530" i="2"/>
  <c r="M111" i="2"/>
  <c r="M453" i="2"/>
  <c r="M305" i="2"/>
  <c r="M338" i="2"/>
  <c r="M314" i="2"/>
  <c r="M339" i="2"/>
  <c r="M150" i="2"/>
  <c r="M162" i="2"/>
  <c r="M610" i="2"/>
  <c r="M360" i="2"/>
  <c r="M366" i="2"/>
  <c r="M552" i="2"/>
  <c r="M682" i="2"/>
  <c r="M124" i="2"/>
  <c r="M708" i="2"/>
  <c r="M169" i="2"/>
  <c r="M78" i="2"/>
  <c r="M38" i="2"/>
  <c r="M716" i="2"/>
  <c r="M729" i="2"/>
  <c r="M628" i="2"/>
  <c r="M416" i="2"/>
  <c r="M689" i="2"/>
  <c r="M536" i="2"/>
  <c r="M726" i="2"/>
  <c r="M88" i="2"/>
  <c r="M447" i="2"/>
  <c r="M317" i="2"/>
  <c r="M761" i="2"/>
  <c r="M89" i="2"/>
  <c r="M523" i="2"/>
  <c r="M622" i="2"/>
  <c r="M90" i="2"/>
  <c r="M245" i="2"/>
  <c r="M318" i="2"/>
  <c r="M397" i="2"/>
  <c r="M461" i="2"/>
  <c r="M20" i="2"/>
  <c r="M170" i="2"/>
  <c r="M65" i="2"/>
  <c r="M499" i="2"/>
  <c r="M573" i="2"/>
  <c r="M300" i="2"/>
  <c r="M633" i="2"/>
  <c r="M252" i="2"/>
  <c r="M91" i="2"/>
  <c r="M531" i="2"/>
  <c r="M401" i="2"/>
  <c r="M21" i="2"/>
  <c r="M602" i="2"/>
  <c r="M438" i="2"/>
  <c r="M39" i="2"/>
  <c r="M140" i="2"/>
  <c r="M546" i="2"/>
  <c r="M380" i="2"/>
  <c r="M112" i="2"/>
  <c r="M769" i="2"/>
  <c r="M698" i="2"/>
  <c r="M765" i="2"/>
  <c r="M591" i="2"/>
  <c r="M763" i="2"/>
  <c r="M171" i="2"/>
  <c r="M257" i="2"/>
  <c r="M215" i="2"/>
  <c r="M634" i="2"/>
  <c r="M566" i="2"/>
  <c r="M648" i="2"/>
  <c r="M334" i="2"/>
  <c r="M684" i="2"/>
  <c r="M295" i="2"/>
  <c r="M22" i="2"/>
  <c r="M754" i="2"/>
  <c r="M458" i="2"/>
  <c r="M783" i="2"/>
  <c r="M387" i="2"/>
  <c r="M158" i="2"/>
  <c r="M623" i="2"/>
  <c r="M172" i="2"/>
  <c r="M23" i="2"/>
  <c r="M138" i="2"/>
  <c r="M222" i="2"/>
  <c r="M340" i="2"/>
  <c r="M561" i="2"/>
  <c r="M603" i="2"/>
  <c r="M413" i="2"/>
  <c r="M24" i="2"/>
  <c r="M81" i="2"/>
  <c r="M699" i="2"/>
  <c r="M674" i="2"/>
  <c r="M54" i="2"/>
  <c r="M719" i="2"/>
  <c r="M362" i="2"/>
  <c r="M421" i="2"/>
  <c r="M319" i="2"/>
  <c r="M560" i="2"/>
  <c r="M144" i="2"/>
  <c r="M441" i="2"/>
  <c r="M611" i="2"/>
  <c r="M582" i="2"/>
  <c r="M237" i="2"/>
  <c r="M8" i="2"/>
  <c r="M500" i="2"/>
  <c r="M583" i="2"/>
  <c r="M92" i="2"/>
  <c r="M287" i="2"/>
  <c r="M325" i="2"/>
  <c r="M284" i="2"/>
  <c r="M385" i="2"/>
  <c r="M11" i="2"/>
  <c r="M349" i="2"/>
  <c r="M125" i="2"/>
  <c r="M320" i="2"/>
  <c r="M694" i="2"/>
  <c r="M703" i="2"/>
  <c r="M93" i="2"/>
  <c r="M321" i="2"/>
  <c r="M404" i="2"/>
  <c r="M173" i="2"/>
  <c r="M691" i="2"/>
  <c r="M393" i="2"/>
  <c r="M470" i="2"/>
  <c r="M640" i="2"/>
  <c r="M322" i="2"/>
  <c r="M578" i="2"/>
  <c r="M25" i="2"/>
  <c r="M730" i="2"/>
  <c r="M666" i="2"/>
  <c r="M94" i="2"/>
  <c r="M471" i="2"/>
  <c r="M26" i="2"/>
  <c r="M159" i="2"/>
  <c r="M40" i="2"/>
  <c r="M758" i="2"/>
  <c r="M190" i="2"/>
  <c r="M431" i="2"/>
  <c r="M353" i="2"/>
  <c r="M540" i="2"/>
  <c r="M565" i="2"/>
  <c r="M229" i="2"/>
  <c r="M253" i="2"/>
  <c r="M345" i="2"/>
  <c r="M174" i="2"/>
  <c r="M480" i="2"/>
  <c r="M329" i="2"/>
  <c r="M95" i="2"/>
  <c r="M472" i="2"/>
  <c r="M191" i="2"/>
  <c r="M113" i="2"/>
  <c r="M450" i="2"/>
  <c r="M398" i="2"/>
  <c r="M224" i="2"/>
  <c r="M635" i="2"/>
  <c r="M553" i="2"/>
  <c r="M96" i="2"/>
  <c r="M299" i="2"/>
  <c r="M770" i="2"/>
  <c r="M41" i="2"/>
  <c r="M371" i="2"/>
  <c r="M636" i="2"/>
  <c r="M549" i="2"/>
  <c r="M606" i="2"/>
  <c r="M644" i="2"/>
  <c r="M575" i="2"/>
  <c r="M637" i="2"/>
  <c r="M759" i="2"/>
  <c r="M259" i="2"/>
  <c r="M784" i="2"/>
  <c r="M604" i="2"/>
  <c r="M288" i="2"/>
  <c r="M42" i="2"/>
  <c r="M175" i="2"/>
  <c r="M203" i="2"/>
  <c r="M740" i="2"/>
  <c r="M296" i="2"/>
  <c r="M396" i="2"/>
  <c r="M271" i="2"/>
  <c r="M745" i="2"/>
  <c r="M607" i="2"/>
  <c r="M27" i="2"/>
  <c r="M675" i="2"/>
  <c r="M442" i="2"/>
  <c r="M645" i="2"/>
  <c r="M249" i="2"/>
  <c r="M351" i="2"/>
  <c r="M176" i="2"/>
  <c r="M700" i="2"/>
  <c r="M473" i="2"/>
  <c r="M554" i="2"/>
  <c r="M177" i="2"/>
  <c r="M178" i="2"/>
  <c r="M192" i="2"/>
  <c r="M357" i="2"/>
  <c r="M315" i="2"/>
  <c r="M290" i="2"/>
  <c r="M501" i="2"/>
  <c r="M502" i="2"/>
  <c r="M272" i="2"/>
  <c r="M43" i="2"/>
  <c r="M303" i="2"/>
  <c r="M263" i="2"/>
  <c r="M439" i="2"/>
  <c r="M28" i="2"/>
  <c r="M388" i="2"/>
  <c r="M128" i="2"/>
  <c r="M771" i="2"/>
  <c r="M179" i="2"/>
  <c r="M97" i="2"/>
  <c r="M372" i="2"/>
  <c r="M701" i="2"/>
  <c r="M668" i="2"/>
  <c r="M180" i="2"/>
  <c r="M403" i="2"/>
  <c r="M586" i="2"/>
  <c r="M354" i="2"/>
  <c r="M55" i="2"/>
  <c r="M98" i="2"/>
  <c r="M568" i="2"/>
  <c r="M254" i="2"/>
  <c r="M731" i="2"/>
  <c r="M657" i="2"/>
  <c r="M760" i="2"/>
  <c r="M676" i="2"/>
  <c r="M56" i="2"/>
  <c r="M599" i="2"/>
  <c r="M151" i="2"/>
  <c r="M720" i="2"/>
  <c r="M584" i="2"/>
  <c r="M216" i="2"/>
  <c r="M732" i="2"/>
  <c r="M704" i="2"/>
  <c r="M516" i="2"/>
  <c r="M780" i="2"/>
  <c r="M443" i="2"/>
  <c r="M72" i="2"/>
  <c r="M99" i="2"/>
  <c r="M141" i="2"/>
  <c r="M660" i="2"/>
  <c r="M518" i="2"/>
  <c r="M115" i="2"/>
  <c r="M57" i="2"/>
  <c r="M485" i="2"/>
  <c r="M381" i="2"/>
  <c r="M486" i="2"/>
  <c r="M44" i="2"/>
  <c r="M66" i="2"/>
  <c r="M181" i="2"/>
  <c r="M478" i="2"/>
  <c r="M363" i="2"/>
  <c r="M747" i="2"/>
  <c r="M550" i="2"/>
  <c r="M772" i="2"/>
  <c r="M646" i="2"/>
  <c r="M537" i="2"/>
  <c r="M53" i="2"/>
  <c r="M524" i="2"/>
  <c r="M382" i="2"/>
  <c r="M289" i="2"/>
  <c r="M260" i="2"/>
  <c r="M182" i="2"/>
  <c r="M220" i="2"/>
  <c r="M58" i="2"/>
  <c r="M210" i="2"/>
  <c r="M576" i="2"/>
  <c r="M145" i="2"/>
  <c r="M424" i="2"/>
  <c r="M100" i="2"/>
  <c r="M503" i="2"/>
  <c r="M585" i="2"/>
  <c r="M225" i="2"/>
  <c r="M135" i="2"/>
  <c r="M297" i="2"/>
  <c r="M326" i="2"/>
  <c r="M204" i="2"/>
  <c r="M706" i="2"/>
  <c r="M155" i="2"/>
  <c r="M146" i="2"/>
  <c r="M183" i="2"/>
  <c r="M273" i="2"/>
  <c r="M504" i="2"/>
  <c r="M114" i="2"/>
  <c r="M462" i="2"/>
  <c r="M615" i="2"/>
  <c r="M118" i="2"/>
  <c r="M733" i="2"/>
  <c r="M327" i="2"/>
  <c r="M152" i="2"/>
  <c r="M394" i="2"/>
  <c r="M279" i="2"/>
  <c r="M341" i="2"/>
  <c r="M285" i="2"/>
  <c r="M193" i="2"/>
  <c r="M209" i="2"/>
  <c r="M775" i="2"/>
  <c r="M764" i="2"/>
  <c r="M330" i="2"/>
  <c r="M624" i="2"/>
  <c r="M713" i="2"/>
  <c r="M226" i="2"/>
  <c r="M420" i="2"/>
  <c r="M715" i="2"/>
  <c r="M12" i="2"/>
  <c r="M217" i="2"/>
  <c r="M525" i="2"/>
  <c r="M717" i="2"/>
  <c r="M663" i="2"/>
  <c r="M298" i="2"/>
  <c r="M101" i="2"/>
  <c r="M102" i="2"/>
  <c r="M515" i="2"/>
  <c r="M399" i="2"/>
  <c r="M342" i="2"/>
  <c r="M655" i="2"/>
  <c r="M656" i="2"/>
  <c r="M45" i="2"/>
  <c r="M312" i="2"/>
  <c r="M328" i="2"/>
  <c r="M241" i="2"/>
  <c r="M642" i="2"/>
  <c r="M625" i="2"/>
  <c r="M428" i="2"/>
  <c r="M29" i="2"/>
  <c r="M608" i="2"/>
  <c r="M268" i="2"/>
  <c r="M46" i="2"/>
  <c r="M512" i="2"/>
  <c r="M73" i="2"/>
  <c r="M59" i="2"/>
  <c r="M753" i="2"/>
  <c r="M444" i="2"/>
  <c r="M454" i="2"/>
  <c r="M207" i="2"/>
  <c r="M395" i="2"/>
  <c r="M592" i="2"/>
  <c r="M246" i="2"/>
  <c r="M654" i="2"/>
  <c r="M677" i="2"/>
  <c r="M343" i="2"/>
  <c r="M233" i="2"/>
  <c r="M422" i="2"/>
  <c r="M258" i="2"/>
  <c r="M505" i="2"/>
  <c r="M513" i="2"/>
  <c r="M735" i="2"/>
  <c r="M587" i="2"/>
  <c r="M218" i="2"/>
  <c r="M477" i="2"/>
  <c r="M750" i="2"/>
  <c r="M194" i="2"/>
  <c r="M30" i="2"/>
  <c r="M383" i="2"/>
  <c r="M376" i="2"/>
  <c r="M313" i="2"/>
  <c r="M541" i="2"/>
  <c r="M75" i="2"/>
  <c r="M234" i="2"/>
  <c r="M609" i="2"/>
  <c r="M47" i="2"/>
  <c r="M247" i="2"/>
  <c r="M103" i="2"/>
  <c r="M662" i="2"/>
  <c r="M705" i="2"/>
  <c r="M736" i="2"/>
  <c r="M709" i="2"/>
  <c r="M727" i="2"/>
  <c r="M153" i="2"/>
  <c r="M121" i="2"/>
  <c r="M133" i="2"/>
  <c r="M756" i="2"/>
  <c r="M195" i="2"/>
  <c r="M538" i="2"/>
  <c r="M69" i="2"/>
  <c r="M116" i="2"/>
  <c r="M31" i="2"/>
  <c r="M649" i="2"/>
  <c r="M650" i="2"/>
  <c r="M718" i="2"/>
  <c r="M487" i="2"/>
  <c r="M367" i="2"/>
  <c r="M695" i="2"/>
  <c r="M156" i="2"/>
  <c r="M757" i="2"/>
  <c r="M562" i="2"/>
  <c r="M344" i="2"/>
  <c r="M184" i="2"/>
  <c r="M104" i="2"/>
  <c r="M778" i="2"/>
  <c r="M105" i="2"/>
  <c r="M526" i="2"/>
  <c r="M556" i="2"/>
  <c r="M601" i="2"/>
  <c r="M82" i="2"/>
  <c r="M48" i="2"/>
  <c r="M493" i="2"/>
  <c r="M766" i="2"/>
  <c r="M557" i="2"/>
  <c r="M74" i="2"/>
  <c r="M368" i="2"/>
  <c r="M678" i="2"/>
  <c r="M274" i="2"/>
  <c r="M358" i="2"/>
  <c r="M205" i="2"/>
  <c r="M638" i="2"/>
  <c r="M448" i="2"/>
  <c r="M533" i="2"/>
  <c r="M32" i="2"/>
  <c r="M286" i="2"/>
  <c r="M679" i="2"/>
  <c r="M569" i="2"/>
  <c r="M408" i="2"/>
  <c r="M507" i="2"/>
  <c r="M236" i="2"/>
  <c r="M432" i="2"/>
  <c r="M355" i="2"/>
  <c r="M405" i="2"/>
  <c r="M479" i="2"/>
  <c r="M594" i="2"/>
  <c r="M527" i="2"/>
  <c r="M563" i="2"/>
  <c r="M417" i="2"/>
  <c r="M734" i="2"/>
  <c r="M389" i="2"/>
  <c r="M280" i="2"/>
  <c r="M185" i="2"/>
  <c r="M488" i="2"/>
  <c r="M67" i="2"/>
  <c r="M186" i="2"/>
  <c r="M206" i="2"/>
  <c r="M639" i="2"/>
  <c r="M281" i="2"/>
  <c r="M455" i="2"/>
  <c r="M572" i="2"/>
  <c r="M231" i="2"/>
  <c r="M723" i="2"/>
  <c r="M724" i="2"/>
  <c r="M282" i="2"/>
  <c r="M680" i="2"/>
  <c r="M129" i="2"/>
  <c r="M106" i="2"/>
  <c r="M742" i="2"/>
  <c r="M250" i="2"/>
  <c r="M558" i="2"/>
  <c r="M474" i="2"/>
  <c r="M49" i="2"/>
  <c r="M696" i="2"/>
  <c r="M588" i="2"/>
  <c r="M506" i="2"/>
  <c r="M68" i="2"/>
  <c r="M435" i="2"/>
  <c r="M534" i="2"/>
  <c r="M781" i="2"/>
  <c r="M187" i="2"/>
  <c r="M702" i="2"/>
  <c r="M60" i="2"/>
  <c r="M667" i="2"/>
  <c r="M76" i="2"/>
  <c r="M384" i="2"/>
  <c r="M463" i="2"/>
  <c r="M749" i="2"/>
  <c r="M238" i="2"/>
  <c r="M119" i="2"/>
  <c r="M570" i="2"/>
  <c r="M275" i="2"/>
  <c r="M70" i="2"/>
  <c r="M449" i="2"/>
  <c r="M693" i="2"/>
  <c r="M386" i="2"/>
  <c r="M631" i="2"/>
  <c r="M489" i="2"/>
  <c r="M107" i="2"/>
  <c r="M445" i="2"/>
  <c r="M751" i="2"/>
  <c r="M130" i="2"/>
  <c r="M61" i="2"/>
  <c r="M490" i="2"/>
  <c r="M50" i="2"/>
  <c r="M539" i="2"/>
  <c r="M402" i="2"/>
  <c r="M188" i="2"/>
  <c r="M776" i="2"/>
  <c r="M728" i="2"/>
  <c r="M517" i="2"/>
  <c r="M51" i="2"/>
  <c r="M467" i="2"/>
  <c r="M773" i="2"/>
  <c r="M189" i="2"/>
  <c r="M411" i="2"/>
  <c r="M651" i="2"/>
  <c r="M406" i="2"/>
  <c r="M13" i="2"/>
  <c r="M446" i="2"/>
  <c r="M291" i="2"/>
  <c r="M248" i="2"/>
  <c r="M160" i="2"/>
  <c r="M33" i="2"/>
  <c r="M669" i="2"/>
  <c r="M239" i="2"/>
  <c r="M626" i="2"/>
  <c r="M451" i="2"/>
  <c r="M412" i="2"/>
  <c r="M685" i="2"/>
  <c r="M746" i="2"/>
  <c r="M738" i="2"/>
  <c r="M589" i="2"/>
  <c r="M369" i="2"/>
  <c r="M427" i="2"/>
  <c r="M418" i="2"/>
  <c r="M491" i="2"/>
  <c r="M743" i="2"/>
  <c r="M629" i="2"/>
  <c r="M528" i="2"/>
  <c r="M597" i="2"/>
  <c r="M120" i="2"/>
  <c r="M598" i="2"/>
  <c r="M83" i="2"/>
  <c r="M390" i="2"/>
  <c r="M34" i="2"/>
  <c r="M535" i="2"/>
  <c r="M710" i="2"/>
  <c r="M641" i="2"/>
  <c r="M785" i="2"/>
  <c r="M707" i="2"/>
  <c r="M232" i="2"/>
  <c r="M400" i="2"/>
  <c r="M514" i="2"/>
  <c r="E764" i="2"/>
  <c r="E20" i="2"/>
  <c r="E785" i="2"/>
  <c r="E354" i="2"/>
  <c r="E396" i="2"/>
  <c r="E394" i="2"/>
  <c r="E720" i="2"/>
  <c r="E435" i="2"/>
  <c r="E369" i="2"/>
  <c r="E121" i="2"/>
  <c r="E457" i="2"/>
  <c r="E328" i="2"/>
  <c r="E272" i="2"/>
  <c r="E589" i="2"/>
  <c r="E529" i="2"/>
  <c r="E259" i="2"/>
  <c r="E502" i="2"/>
  <c r="E355" i="2"/>
  <c r="E130" i="2"/>
  <c r="E365" i="2"/>
  <c r="E177" i="2"/>
  <c r="E564" i="2"/>
  <c r="E384" i="2"/>
  <c r="E227" i="2"/>
  <c r="E622" i="2"/>
  <c r="E171" i="2"/>
  <c r="E710" i="2"/>
  <c r="E81" i="2"/>
  <c r="E569" i="2"/>
  <c r="E503" i="2"/>
  <c r="E436" i="2"/>
  <c r="E5" i="2"/>
  <c r="E178" i="2"/>
  <c r="E236" i="2"/>
  <c r="E543" i="2"/>
  <c r="E617" i="2"/>
  <c r="E211" i="2"/>
  <c r="E778" i="2"/>
  <c r="E97" i="2"/>
  <c r="E168" i="2"/>
  <c r="E581" i="2"/>
  <c r="E516" i="2"/>
  <c r="E21" i="2"/>
  <c r="E455" i="2"/>
  <c r="E156" i="2"/>
  <c r="E513" i="2"/>
  <c r="E72" i="2"/>
  <c r="E324" i="2"/>
  <c r="E762" i="2"/>
  <c r="E551" i="2"/>
  <c r="E319" i="2"/>
  <c r="E244" i="2"/>
  <c r="E653" i="2"/>
  <c r="E586" i="2"/>
  <c r="E695" i="2"/>
  <c r="E161" i="2"/>
  <c r="E122" i="2"/>
  <c r="E238" i="2"/>
  <c r="E13" i="2"/>
  <c r="E431" i="2"/>
  <c r="E240" i="2"/>
  <c r="E300" i="2"/>
  <c r="E310" i="2"/>
  <c r="E775" i="2"/>
  <c r="E22" i="2"/>
  <c r="E681" i="2"/>
  <c r="E179" i="2"/>
  <c r="E356" i="2"/>
  <c r="E771" i="2"/>
  <c r="E98" i="2"/>
  <c r="E351" i="2"/>
  <c r="E320" i="2"/>
  <c r="E162" i="2"/>
  <c r="E14" i="2"/>
  <c r="E517" i="2"/>
  <c r="E428" i="2"/>
  <c r="E381" i="2"/>
  <c r="E135" i="2"/>
  <c r="E293" i="2"/>
  <c r="E530" i="2"/>
  <c r="E531" i="2"/>
  <c r="E518" i="2"/>
  <c r="E352" i="2"/>
  <c r="E281" i="2"/>
  <c r="E444" i="2"/>
  <c r="E599" i="2"/>
  <c r="E223" i="2"/>
  <c r="E214" i="2"/>
  <c r="E282" i="2"/>
  <c r="E577" i="2"/>
  <c r="E473" i="2"/>
  <c r="E151" i="2"/>
  <c r="E123" i="2"/>
  <c r="E413" i="2"/>
  <c r="E245" i="2"/>
  <c r="E148" i="2"/>
  <c r="E450" i="2"/>
  <c r="E342" i="2"/>
  <c r="E458" i="2"/>
  <c r="E541" i="2"/>
  <c r="E612" i="2"/>
  <c r="E150" i="2"/>
  <c r="E650" i="2"/>
  <c r="E163" i="2"/>
  <c r="E371" i="2"/>
  <c r="E602" i="2"/>
  <c r="E696" i="2"/>
  <c r="E713" i="2"/>
  <c r="E798" i="2"/>
  <c r="E430" i="2"/>
  <c r="E675" i="2"/>
  <c r="E180" i="2"/>
  <c r="E283" i="2"/>
  <c r="E461" i="2"/>
  <c r="E412" i="2"/>
  <c r="E99" i="2"/>
  <c r="E532" i="2"/>
  <c r="E212" i="2"/>
  <c r="E257" i="2"/>
  <c r="E593" i="2"/>
  <c r="E715" i="2"/>
  <c r="E325" i="2"/>
  <c r="E639" i="2"/>
  <c r="E554" i="2"/>
  <c r="E744" i="2"/>
  <c r="E790" i="2"/>
  <c r="E737" i="2"/>
  <c r="E745" i="2"/>
  <c r="E311" i="2"/>
  <c r="E43" i="2"/>
  <c r="E228" i="2"/>
  <c r="E90" i="2"/>
  <c r="E627" i="2"/>
  <c r="E375" i="2"/>
  <c r="E709" i="2"/>
  <c r="E640" i="2"/>
  <c r="E395" i="2"/>
  <c r="E7" i="2"/>
  <c r="E748" i="2"/>
  <c r="E666" i="2"/>
  <c r="E87" i="2"/>
  <c r="E687" i="2"/>
  <c r="E688" i="2"/>
  <c r="E641" i="2"/>
  <c r="E398" i="2"/>
  <c r="E565" i="2"/>
  <c r="E322" i="2"/>
  <c r="E642" i="2"/>
  <c r="E676" i="2"/>
  <c r="E693" i="2"/>
  <c r="E4" i="2"/>
  <c r="E139" i="2"/>
  <c r="E519" i="2"/>
  <c r="E684" i="2"/>
  <c r="E366" i="2"/>
  <c r="E391" i="2"/>
  <c r="E153" i="2"/>
  <c r="E157" i="2"/>
  <c r="E544" i="2"/>
  <c r="E603" i="2"/>
  <c r="E73" i="2"/>
  <c r="E478" i="2"/>
  <c r="E767" i="2"/>
  <c r="E309" i="2"/>
  <c r="E335" i="2"/>
  <c r="E136" i="2"/>
  <c r="E791" i="2"/>
  <c r="E655" i="2"/>
  <c r="E806" i="2"/>
  <c r="E694" i="2"/>
  <c r="E294" i="2"/>
  <c r="E643" i="2"/>
  <c r="E734" i="2"/>
  <c r="E801" i="2"/>
  <c r="E497" i="2"/>
  <c r="E74" i="2"/>
  <c r="E399" i="2"/>
  <c r="E44" i="2"/>
  <c r="E489" i="2"/>
  <c r="E181" i="2"/>
  <c r="E8" i="2"/>
  <c r="E6" i="2"/>
  <c r="E295" i="2"/>
  <c r="E542" i="2"/>
  <c r="E45" i="2"/>
  <c r="E284" i="2"/>
  <c r="E644" i="2"/>
  <c r="E480" i="2"/>
  <c r="E446" i="2"/>
  <c r="E618" i="2"/>
  <c r="E451" i="2"/>
  <c r="E23" i="2"/>
  <c r="E279" i="2"/>
  <c r="E400" i="2"/>
  <c r="E573" i="2"/>
  <c r="E711" i="2"/>
  <c r="E286" i="2"/>
  <c r="E24" i="2"/>
  <c r="E260" i="2"/>
  <c r="E385" i="2"/>
  <c r="E247" i="2"/>
  <c r="E496" i="2"/>
  <c r="E326" i="2"/>
  <c r="E601" i="2"/>
  <c r="E504" i="2"/>
  <c r="E61" i="2"/>
  <c r="E454" i="2"/>
  <c r="E287" i="2"/>
  <c r="E175" i="2"/>
  <c r="E706" i="2"/>
  <c r="E704" i="2"/>
  <c r="E636" i="2"/>
  <c r="E515" i="2"/>
  <c r="E343" i="2"/>
  <c r="E213" i="2"/>
  <c r="E760" i="2"/>
  <c r="E735" i="2"/>
  <c r="E596" i="2"/>
  <c r="E229" i="2"/>
  <c r="E9" i="2"/>
  <c r="E792" i="2"/>
  <c r="E615" i="2"/>
  <c r="E140" i="2"/>
  <c r="E533" i="2"/>
  <c r="E803" i="2"/>
  <c r="E230" i="2"/>
  <c r="E100" i="2"/>
  <c r="E440" i="2"/>
  <c r="E216" i="2"/>
  <c r="E566" i="2"/>
  <c r="E141" i="2"/>
  <c r="E567" i="2"/>
  <c r="E477" i="2"/>
  <c r="E252" i="2"/>
  <c r="E182" i="2"/>
  <c r="E505" i="2"/>
  <c r="E682" i="2"/>
  <c r="E670" i="2"/>
  <c r="E268" i="2"/>
  <c r="E278" i="2"/>
  <c r="E635" i="2"/>
  <c r="E490" i="2"/>
  <c r="E350" i="2"/>
  <c r="E810" i="2"/>
  <c r="E215" i="2"/>
  <c r="E447" i="2"/>
  <c r="E487" i="2"/>
  <c r="E378" i="2"/>
  <c r="E10" i="2"/>
  <c r="E481" i="2"/>
  <c r="E485" i="2"/>
  <c r="E25" i="2"/>
  <c r="E261" i="2"/>
  <c r="E217" i="2"/>
  <c r="E327" i="2"/>
  <c r="E145" i="2"/>
  <c r="E273" i="2"/>
  <c r="E570" i="2"/>
  <c r="E91" i="2"/>
  <c r="E92" i="2"/>
  <c r="E486" i="2"/>
  <c r="E146" i="2"/>
  <c r="E637" i="2"/>
  <c r="E329" i="2"/>
  <c r="E367" i="2"/>
  <c r="E552" i="2"/>
  <c r="E124" i="2"/>
  <c r="E474" i="2"/>
  <c r="E323" i="2"/>
  <c r="E357" i="2"/>
  <c r="E333" i="2"/>
  <c r="E358" i="2"/>
  <c r="E164" i="2"/>
  <c r="E176" i="2"/>
  <c r="E633" i="2"/>
  <c r="E380" i="2"/>
  <c r="E386" i="2"/>
  <c r="E574" i="2"/>
  <c r="E705" i="2"/>
  <c r="E137" i="2"/>
  <c r="E731" i="2"/>
  <c r="E183" i="2"/>
  <c r="E88" i="2"/>
  <c r="E46" i="2"/>
  <c r="E739" i="2"/>
  <c r="E752" i="2"/>
  <c r="E651" i="2"/>
  <c r="E437" i="2"/>
  <c r="E712" i="2"/>
  <c r="E558" i="2"/>
  <c r="E749" i="2"/>
  <c r="E101" i="2"/>
  <c r="E468" i="2"/>
  <c r="E336" i="2"/>
  <c r="E784" i="2"/>
  <c r="E102" i="2"/>
  <c r="E545" i="2"/>
  <c r="E645" i="2"/>
  <c r="E103" i="2"/>
  <c r="E262" i="2"/>
  <c r="E337" i="2"/>
  <c r="E418" i="2"/>
  <c r="E482" i="2"/>
  <c r="E26" i="2"/>
  <c r="E184" i="2"/>
  <c r="E75" i="2"/>
  <c r="E520" i="2"/>
  <c r="E595" i="2"/>
  <c r="E318" i="2"/>
  <c r="E656" i="2"/>
  <c r="E269" i="2"/>
  <c r="E104" i="2"/>
  <c r="E553" i="2"/>
  <c r="E422" i="2"/>
  <c r="E27" i="2"/>
  <c r="E628" i="2"/>
  <c r="E624" i="2"/>
  <c r="E459" i="2"/>
  <c r="E15" i="2"/>
  <c r="E47" i="2"/>
  <c r="E154" i="2"/>
  <c r="E568" i="2"/>
  <c r="E401" i="2"/>
  <c r="E125" i="2"/>
  <c r="E793" i="2"/>
  <c r="E721" i="2"/>
  <c r="E788" i="2"/>
  <c r="E613" i="2"/>
  <c r="E786" i="2"/>
  <c r="E185" i="2"/>
  <c r="E274" i="2"/>
  <c r="E231" i="2"/>
  <c r="E657" i="2"/>
  <c r="E588" i="2"/>
  <c r="E671" i="2"/>
  <c r="E353" i="2"/>
  <c r="E707" i="2"/>
  <c r="E312" i="2"/>
  <c r="E28" i="2"/>
  <c r="E777" i="2"/>
  <c r="E479" i="2"/>
  <c r="E807" i="2"/>
  <c r="E408" i="2"/>
  <c r="E172" i="2"/>
  <c r="E646" i="2"/>
  <c r="E186" i="2"/>
  <c r="E29" i="2"/>
  <c r="E152" i="2"/>
  <c r="E239" i="2"/>
  <c r="E359" i="2"/>
  <c r="E583" i="2"/>
  <c r="E625" i="2"/>
  <c r="E434" i="2"/>
  <c r="E30" i="2"/>
  <c r="E93" i="2"/>
  <c r="E722" i="2"/>
  <c r="E697" i="2"/>
  <c r="E63" i="2"/>
  <c r="E742" i="2"/>
  <c r="E382" i="2"/>
  <c r="E442" i="2"/>
  <c r="E338" i="2"/>
  <c r="E582" i="2"/>
  <c r="E158" i="2"/>
  <c r="E462" i="2"/>
  <c r="E634" i="2"/>
  <c r="E604" i="2"/>
  <c r="E254" i="2"/>
  <c r="E12" i="2"/>
  <c r="E521" i="2"/>
  <c r="E605" i="2"/>
  <c r="E105" i="2"/>
  <c r="E304" i="2"/>
  <c r="E344" i="2"/>
  <c r="E301" i="2"/>
  <c r="E406" i="2"/>
  <c r="E16" i="2"/>
  <c r="E368" i="2"/>
  <c r="E138" i="2"/>
  <c r="E339" i="2"/>
  <c r="E717" i="2"/>
  <c r="E726" i="2"/>
  <c r="E106" i="2"/>
  <c r="E340" i="2"/>
  <c r="E425" i="2"/>
  <c r="E187" i="2"/>
  <c r="E714" i="2"/>
  <c r="E414" i="2"/>
  <c r="E491" i="2"/>
  <c r="E663" i="2"/>
  <c r="E341" i="2"/>
  <c r="E600" i="2"/>
  <c r="E31" i="2"/>
  <c r="E753" i="2"/>
  <c r="E689" i="2"/>
  <c r="E107" i="2"/>
  <c r="E492" i="2"/>
  <c r="E32" i="2"/>
  <c r="E173" i="2"/>
  <c r="E48" i="2"/>
  <c r="E781" i="2"/>
  <c r="E205" i="2"/>
  <c r="E452" i="2"/>
  <c r="E372" i="2"/>
  <c r="E562" i="2"/>
  <c r="E587" i="2"/>
  <c r="E246" i="2"/>
  <c r="E270" i="2"/>
  <c r="E364" i="2"/>
  <c r="E188" i="2"/>
  <c r="E501" i="2"/>
  <c r="E348" i="2"/>
  <c r="E33" i="2"/>
  <c r="E108" i="2"/>
  <c r="E493" i="2"/>
  <c r="E206" i="2"/>
  <c r="E126" i="2"/>
  <c r="E471" i="2"/>
  <c r="E419" i="2"/>
  <c r="E49" i="2"/>
  <c r="E241" i="2"/>
  <c r="E658" i="2"/>
  <c r="E575" i="2"/>
  <c r="E109" i="2"/>
  <c r="E317" i="2"/>
  <c r="E794" i="2"/>
  <c r="E50" i="2"/>
  <c r="E392" i="2"/>
  <c r="E659" i="2"/>
  <c r="E11" i="2"/>
  <c r="E571" i="2"/>
  <c r="E232" i="2"/>
  <c r="E629" i="2"/>
  <c r="E667" i="2"/>
  <c r="E597" i="2"/>
  <c r="E660" i="2"/>
  <c r="E782" i="2"/>
  <c r="E276" i="2"/>
  <c r="E808" i="2"/>
  <c r="E626" i="2"/>
  <c r="E305" i="2"/>
  <c r="E51" i="2"/>
  <c r="E189" i="2"/>
  <c r="E218" i="2"/>
  <c r="E763" i="2"/>
  <c r="E313" i="2"/>
  <c r="E417" i="2"/>
  <c r="E288" i="2"/>
  <c r="E768" i="2"/>
  <c r="E630" i="2"/>
  <c r="E34" i="2"/>
  <c r="E698" i="2"/>
  <c r="E463" i="2"/>
  <c r="E668" i="2"/>
  <c r="E266" i="2"/>
  <c r="E370" i="2"/>
  <c r="E190" i="2"/>
  <c r="E723" i="2"/>
  <c r="E494" i="2"/>
  <c r="E576" i="2"/>
  <c r="E191" i="2"/>
  <c r="E192" i="2"/>
  <c r="E207" i="2"/>
  <c r="E376" i="2"/>
  <c r="E334" i="2"/>
  <c r="E307" i="2"/>
  <c r="E522" i="2"/>
  <c r="E523" i="2"/>
  <c r="E289" i="2"/>
  <c r="E52" i="2"/>
  <c r="E321" i="2"/>
  <c r="E280" i="2"/>
  <c r="E460" i="2"/>
  <c r="E35" i="2"/>
  <c r="E409" i="2"/>
  <c r="E142" i="2"/>
  <c r="E795" i="2"/>
  <c r="E193" i="2"/>
  <c r="E110" i="2"/>
  <c r="E393" i="2"/>
  <c r="E724" i="2"/>
  <c r="E691" i="2"/>
  <c r="E194" i="2"/>
  <c r="E424" i="2"/>
  <c r="E608" i="2"/>
  <c r="E373" i="2"/>
  <c r="E64" i="2"/>
  <c r="E111" i="2"/>
  <c r="E590" i="2"/>
  <c r="E271" i="2"/>
  <c r="E754" i="2"/>
  <c r="E680" i="2"/>
  <c r="E783" i="2"/>
  <c r="E699" i="2"/>
  <c r="E65" i="2"/>
  <c r="E621" i="2"/>
  <c r="E165" i="2"/>
  <c r="E743" i="2"/>
  <c r="E606" i="2"/>
  <c r="E224" i="2"/>
  <c r="E233" i="2"/>
  <c r="E755" i="2"/>
  <c r="E727" i="2"/>
  <c r="E538" i="2"/>
  <c r="E804" i="2"/>
  <c r="E464" i="2"/>
  <c r="E82" i="2"/>
  <c r="E112" i="2"/>
  <c r="E155" i="2"/>
  <c r="E683" i="2"/>
  <c r="E540" i="2"/>
  <c r="E128" i="2"/>
  <c r="E66" i="2"/>
  <c r="E195" i="2"/>
  <c r="E506" i="2"/>
  <c r="E402" i="2"/>
  <c r="E507" i="2"/>
  <c r="E53" i="2"/>
  <c r="E76" i="2"/>
  <c r="E196" i="2"/>
  <c r="E499" i="2"/>
  <c r="E383" i="2"/>
  <c r="E770" i="2"/>
  <c r="E572" i="2"/>
  <c r="E796" i="2"/>
  <c r="E669" i="2"/>
  <c r="E559" i="2"/>
  <c r="E62" i="2"/>
  <c r="E546" i="2"/>
  <c r="E67" i="2"/>
  <c r="E403" i="2"/>
  <c r="E306" i="2"/>
  <c r="E277" i="2"/>
  <c r="E197" i="2"/>
  <c r="E237" i="2"/>
  <c r="E68" i="2"/>
  <c r="E226" i="2"/>
  <c r="E598" i="2"/>
  <c r="E159" i="2"/>
  <c r="E445" i="2"/>
  <c r="E113" i="2"/>
  <c r="E524" i="2"/>
  <c r="E607" i="2"/>
  <c r="E242" i="2"/>
  <c r="E149" i="2"/>
  <c r="E314" i="2"/>
  <c r="E345" i="2"/>
  <c r="E219" i="2"/>
  <c r="E729" i="2"/>
  <c r="E169" i="2"/>
  <c r="E160" i="2"/>
  <c r="E198" i="2"/>
  <c r="E290" i="2"/>
  <c r="E525" i="2"/>
  <c r="E127" i="2"/>
  <c r="E483" i="2"/>
  <c r="E638" i="2"/>
  <c r="E131" i="2"/>
  <c r="E756" i="2"/>
  <c r="E346" i="2"/>
  <c r="E166" i="2"/>
  <c r="E379" i="2"/>
  <c r="E415" i="2"/>
  <c r="E296" i="2"/>
  <c r="E360" i="2"/>
  <c r="E302" i="2"/>
  <c r="E208" i="2"/>
  <c r="E225" i="2"/>
  <c r="E799" i="2"/>
  <c r="E787" i="2"/>
  <c r="E349" i="2"/>
  <c r="E647" i="2"/>
  <c r="E736" i="2"/>
  <c r="E243" i="2"/>
  <c r="E441" i="2"/>
  <c r="E738" i="2"/>
  <c r="E17" i="2"/>
  <c r="E234" i="2"/>
  <c r="E547" i="2"/>
  <c r="E740" i="2"/>
  <c r="E686" i="2"/>
  <c r="E315" i="2"/>
  <c r="E114" i="2"/>
  <c r="E115" i="2"/>
  <c r="E537" i="2"/>
  <c r="E420" i="2"/>
  <c r="E361" i="2"/>
  <c r="E678" i="2"/>
  <c r="E679" i="2"/>
  <c r="E54" i="2"/>
  <c r="E330" i="2"/>
  <c r="E347" i="2"/>
  <c r="E258" i="2"/>
  <c r="E665" i="2"/>
  <c r="E648" i="2"/>
  <c r="E449" i="2"/>
  <c r="E36" i="2"/>
  <c r="E631" i="2"/>
  <c r="E285" i="2"/>
  <c r="E55" i="2"/>
  <c r="E534" i="2"/>
  <c r="E83" i="2"/>
  <c r="E69" i="2"/>
  <c r="E776" i="2"/>
  <c r="E465" i="2"/>
  <c r="E475" i="2"/>
  <c r="E222" i="2"/>
  <c r="E416" i="2"/>
  <c r="E614" i="2"/>
  <c r="E263" i="2"/>
  <c r="E677" i="2"/>
  <c r="E700" i="2"/>
  <c r="E362" i="2"/>
  <c r="E250" i="2"/>
  <c r="E443" i="2"/>
  <c r="E275" i="2"/>
  <c r="E526" i="2"/>
  <c r="E89" i="2"/>
  <c r="E535" i="2"/>
  <c r="E758" i="2"/>
  <c r="E609" i="2"/>
  <c r="E235" i="2"/>
  <c r="E498" i="2"/>
  <c r="E773" i="2"/>
  <c r="E209" i="2"/>
  <c r="E37" i="2"/>
  <c r="E404" i="2"/>
  <c r="E397" i="2"/>
  <c r="E331" i="2"/>
  <c r="E563" i="2"/>
  <c r="E85" i="2"/>
  <c r="E251" i="2"/>
  <c r="E632" i="2"/>
  <c r="E56" i="2"/>
  <c r="E264" i="2"/>
  <c r="E94" i="2"/>
  <c r="E116" i="2"/>
  <c r="E685" i="2"/>
  <c r="E728" i="2"/>
  <c r="E759" i="2"/>
  <c r="E732" i="2"/>
  <c r="E750" i="2"/>
  <c r="E167" i="2"/>
  <c r="E134" i="2"/>
  <c r="E147" i="2"/>
  <c r="E779" i="2"/>
  <c r="E210" i="2"/>
  <c r="E560" i="2"/>
  <c r="E79" i="2"/>
  <c r="E129" i="2"/>
  <c r="E38" i="2"/>
  <c r="E672" i="2"/>
  <c r="E673" i="2"/>
  <c r="E741" i="2"/>
  <c r="E508" i="2"/>
  <c r="E387" i="2"/>
  <c r="E718" i="2"/>
  <c r="E170" i="2"/>
  <c r="E780" i="2"/>
  <c r="E584" i="2"/>
  <c r="E363" i="2"/>
  <c r="E199" i="2"/>
  <c r="E117" i="2"/>
  <c r="E802" i="2"/>
  <c r="E118" i="2"/>
  <c r="E548" i="2"/>
  <c r="E578" i="2"/>
  <c r="E623" i="2"/>
  <c r="E95" i="2"/>
  <c r="E316" i="2"/>
  <c r="E57" i="2"/>
  <c r="E514" i="2"/>
  <c r="E789" i="2"/>
  <c r="E579" i="2"/>
  <c r="E84" i="2"/>
  <c r="E388" i="2"/>
  <c r="E701" i="2"/>
  <c r="E291" i="2"/>
  <c r="E377" i="2"/>
  <c r="E220" i="2"/>
  <c r="E661" i="2"/>
  <c r="E469" i="2"/>
  <c r="E555" i="2"/>
  <c r="E39" i="2"/>
  <c r="E303" i="2"/>
  <c r="E702" i="2"/>
  <c r="E591" i="2"/>
  <c r="E429" i="2"/>
  <c r="E528" i="2"/>
  <c r="E253" i="2"/>
  <c r="E453" i="2"/>
  <c r="E374" i="2"/>
  <c r="E426" i="2"/>
  <c r="E500" i="2"/>
  <c r="E616" i="2"/>
  <c r="E549" i="2"/>
  <c r="E585" i="2"/>
  <c r="E332" i="2"/>
  <c r="E438" i="2"/>
  <c r="E757" i="2"/>
  <c r="E18" i="2"/>
  <c r="E410" i="2"/>
  <c r="E297" i="2"/>
  <c r="E200" i="2"/>
  <c r="E509" i="2"/>
  <c r="E77" i="2"/>
  <c r="E201" i="2"/>
  <c r="E221" i="2"/>
  <c r="E662" i="2"/>
  <c r="E298" i="2"/>
  <c r="E476" i="2"/>
  <c r="E594" i="2"/>
  <c r="E248" i="2"/>
  <c r="E746" i="2"/>
  <c r="E747" i="2"/>
  <c r="E299" i="2"/>
  <c r="E703" i="2"/>
  <c r="E143" i="2"/>
  <c r="E119" i="2"/>
  <c r="E389" i="2"/>
  <c r="E765" i="2"/>
  <c r="E267" i="2"/>
  <c r="E580" i="2"/>
  <c r="E495" i="2"/>
  <c r="E58" i="2"/>
  <c r="E719" i="2"/>
  <c r="E610" i="2"/>
  <c r="E527" i="2"/>
  <c r="E78" i="2"/>
  <c r="E456" i="2"/>
  <c r="E556" i="2"/>
  <c r="E805" i="2"/>
  <c r="E202" i="2"/>
  <c r="E725" i="2"/>
  <c r="E70" i="2"/>
  <c r="E690" i="2"/>
  <c r="E86" i="2"/>
  <c r="E405" i="2"/>
  <c r="E484" i="2"/>
  <c r="E772" i="2"/>
  <c r="E255" i="2"/>
  <c r="E132" i="2"/>
  <c r="E592" i="2"/>
  <c r="E292" i="2"/>
  <c r="E80" i="2"/>
  <c r="E470" i="2"/>
  <c r="E716" i="2"/>
  <c r="E407" i="2"/>
  <c r="E654" i="2"/>
  <c r="E510" i="2"/>
  <c r="E120" i="2"/>
  <c r="E466" i="2"/>
  <c r="E774" i="2"/>
  <c r="E144" i="2"/>
  <c r="E71" i="2"/>
  <c r="E511" i="2"/>
  <c r="E59" i="2"/>
  <c r="E561" i="2"/>
  <c r="E423" i="2"/>
  <c r="E203" i="2"/>
  <c r="E800" i="2"/>
  <c r="E751" i="2"/>
  <c r="E539" i="2"/>
  <c r="E60" i="2"/>
  <c r="E488" i="2"/>
  <c r="E797" i="2"/>
  <c r="E204" i="2"/>
  <c r="E432" i="2"/>
  <c r="E674" i="2"/>
  <c r="E427" i="2"/>
  <c r="E19" i="2"/>
  <c r="E467" i="2"/>
  <c r="E308" i="2"/>
  <c r="E265" i="2"/>
  <c r="E174" i="2"/>
  <c r="E40" i="2"/>
  <c r="E692" i="2"/>
  <c r="E256" i="2"/>
  <c r="E649" i="2"/>
  <c r="E472" i="2"/>
  <c r="E433" i="2"/>
  <c r="E708" i="2"/>
  <c r="E769" i="2"/>
  <c r="E761" i="2"/>
  <c r="E611" i="2"/>
  <c r="E390" i="2"/>
  <c r="E448" i="2"/>
  <c r="E439" i="2"/>
  <c r="E41" i="2"/>
  <c r="E512" i="2"/>
  <c r="E766" i="2"/>
  <c r="E652" i="2"/>
  <c r="E550" i="2"/>
  <c r="E619" i="2"/>
  <c r="E133" i="2"/>
  <c r="E620" i="2"/>
  <c r="E96" i="2"/>
  <c r="E411" i="2"/>
  <c r="E42" i="2"/>
  <c r="E557" i="2"/>
  <c r="E733" i="2"/>
  <c r="E664" i="2"/>
  <c r="E809" i="2"/>
  <c r="E730" i="2"/>
  <c r="E249" i="2"/>
  <c r="E421" i="2"/>
  <c r="E536" i="2"/>
  <c r="K11" i="1"/>
  <c r="K13" i="1"/>
  <c r="K14" i="1"/>
  <c r="K7" i="1"/>
  <c r="K8" i="1"/>
  <c r="K4" i="1"/>
  <c r="K5" i="1"/>
  <c r="K10" i="1"/>
  <c r="K12" i="1"/>
  <c r="K9" i="1"/>
  <c r="K6" i="1"/>
  <c r="E4" i="1"/>
  <c r="E30" i="1"/>
  <c r="E5" i="1"/>
  <c r="E38" i="1"/>
  <c r="E36" i="1"/>
  <c r="E23" i="1"/>
  <c r="E18" i="1"/>
  <c r="E24" i="1"/>
  <c r="E33" i="1"/>
  <c r="E19" i="1"/>
  <c r="E37" i="1"/>
  <c r="E6" i="1"/>
  <c r="E17" i="1"/>
  <c r="E25" i="1"/>
  <c r="E12" i="1"/>
  <c r="E7" i="1"/>
  <c r="E8" i="1"/>
  <c r="E10" i="1"/>
  <c r="E11" i="1"/>
  <c r="E13" i="1"/>
  <c r="E29" i="1"/>
  <c r="E26" i="1"/>
  <c r="E22" i="1"/>
  <c r="E14" i="1"/>
  <c r="E20" i="1"/>
  <c r="E34" i="1"/>
  <c r="E9" i="1"/>
  <c r="E15" i="1"/>
  <c r="E32" i="1"/>
  <c r="E35" i="1"/>
  <c r="E31" i="1"/>
  <c r="E27" i="1"/>
  <c r="E28" i="1"/>
  <c r="E21" i="1"/>
  <c r="E16" i="1"/>
</calcChain>
</file>

<file path=xl/sharedStrings.xml><?xml version="1.0" encoding="utf-8"?>
<sst xmlns="http://schemas.openxmlformats.org/spreadsheetml/2006/main" count="9275" uniqueCount="2430">
  <si>
    <t>Gene ID</t>
  </si>
  <si>
    <t>TPD3</t>
  </si>
  <si>
    <t>PDB1</t>
  </si>
  <si>
    <t>PPH21</t>
  </si>
  <si>
    <t>REG1</t>
  </si>
  <si>
    <t>BCS1</t>
  </si>
  <si>
    <t>EMI2</t>
  </si>
  <si>
    <t>SNZ3</t>
  </si>
  <si>
    <t>IGD1</t>
  </si>
  <si>
    <t>HNM1</t>
  </si>
  <si>
    <t>CUP2</t>
  </si>
  <si>
    <t>KSS1</t>
  </si>
  <si>
    <t>VHT1</t>
  </si>
  <si>
    <t>YGR111W</t>
  </si>
  <si>
    <t>TPO2</t>
  </si>
  <si>
    <t>XKS1</t>
  </si>
  <si>
    <t>ECM12</t>
  </si>
  <si>
    <t>SAM35</t>
  </si>
  <si>
    <t>FAA3</t>
  </si>
  <si>
    <t>PIG2</t>
  </si>
  <si>
    <t>ACP1</t>
  </si>
  <si>
    <t>PDC5</t>
  </si>
  <si>
    <t>NAM2</t>
  </si>
  <si>
    <t>CTK3</t>
  </si>
  <si>
    <t>YMR027W</t>
  </si>
  <si>
    <t>YMR099C</t>
  </si>
  <si>
    <t>GAT2</t>
  </si>
  <si>
    <t>DSK2</t>
  </si>
  <si>
    <t>GLC8</t>
  </si>
  <si>
    <t>YNL134C</t>
  </si>
  <si>
    <t>CUZ1</t>
  </si>
  <si>
    <t>VPS27</t>
  </si>
  <si>
    <t>ARG8</t>
  </si>
  <si>
    <t>CSS3</t>
  </si>
  <si>
    <t>MRM1</t>
  </si>
  <si>
    <t>SFG1</t>
  </si>
  <si>
    <t>VTC3</t>
  </si>
  <si>
    <t>GRE1</t>
  </si>
  <si>
    <t>CUB1</t>
  </si>
  <si>
    <t>THI22</t>
  </si>
  <si>
    <t>Pairwise Lt LOG2FC</t>
  </si>
  <si>
    <t>Pairwise + Lt FDR</t>
  </si>
  <si>
    <t>Pairwise + Lt -Log10(FDR)</t>
  </si>
  <si>
    <t>COX</t>
  </si>
  <si>
    <t>AI_ALPHA</t>
  </si>
  <si>
    <t>BI3</t>
  </si>
  <si>
    <t>DEP1</t>
  </si>
  <si>
    <t>NTG1</t>
  </si>
  <si>
    <t>CCR4</t>
  </si>
  <si>
    <t>PRP45</t>
  </si>
  <si>
    <t>YAL037W</t>
  </si>
  <si>
    <t>CYC3</t>
  </si>
  <si>
    <t>ERV46</t>
  </si>
  <si>
    <t>PTA1</t>
  </si>
  <si>
    <t>BOL1</t>
  </si>
  <si>
    <t>AIM2</t>
  </si>
  <si>
    <t>FLC2</t>
  </si>
  <si>
    <t>GPB2</t>
  </si>
  <si>
    <t>RFA1</t>
  </si>
  <si>
    <t>SWH1</t>
  </si>
  <si>
    <t>FLO1</t>
  </si>
  <si>
    <t>ECM15</t>
  </si>
  <si>
    <t>HTB2</t>
  </si>
  <si>
    <t>PIM1</t>
  </si>
  <si>
    <t>YBL029C-A</t>
  </si>
  <si>
    <t>PET9</t>
  </si>
  <si>
    <t>MRPL16</t>
  </si>
  <si>
    <t>PRE7</t>
  </si>
  <si>
    <t>ECM13</t>
  </si>
  <si>
    <t>EDE1</t>
  </si>
  <si>
    <t>SEC17</t>
  </si>
  <si>
    <t>IAI11</t>
  </si>
  <si>
    <t>SSA3</t>
  </si>
  <si>
    <t>ATG8</t>
  </si>
  <si>
    <t>RPL23A</t>
  </si>
  <si>
    <t>ATP1</t>
  </si>
  <si>
    <t>YBL113C</t>
  </si>
  <si>
    <t>NTH2</t>
  </si>
  <si>
    <t>GRX7</t>
  </si>
  <si>
    <t>CSG2</t>
  </si>
  <si>
    <t>SCO1</t>
  </si>
  <si>
    <t>ATP3</t>
  </si>
  <si>
    <t>FAT1</t>
  </si>
  <si>
    <t>TCM62</t>
  </si>
  <si>
    <t>GIP1</t>
  </si>
  <si>
    <t>ZTA1</t>
  </si>
  <si>
    <t>RFS1</t>
  </si>
  <si>
    <t>YRO2</t>
  </si>
  <si>
    <t>YBR056W</t>
  </si>
  <si>
    <t>YBR063C</t>
  </si>
  <si>
    <t>BAP2</t>
  </si>
  <si>
    <t>YBR071W</t>
  </si>
  <si>
    <t>HSP26</t>
  </si>
  <si>
    <t>SLM4</t>
  </si>
  <si>
    <t>ECM33</t>
  </si>
  <si>
    <t>SEC18</t>
  </si>
  <si>
    <t>TEC1</t>
  </si>
  <si>
    <t>AAC3</t>
  </si>
  <si>
    <t>PHO3</t>
  </si>
  <si>
    <t>YMC2</t>
  </si>
  <si>
    <t>VID24</t>
  </si>
  <si>
    <t>TEF2</t>
  </si>
  <si>
    <t>PTC4</t>
  </si>
  <si>
    <t>MEC1</t>
  </si>
  <si>
    <t>PCH2</t>
  </si>
  <si>
    <t>MED8</t>
  </si>
  <si>
    <t>MIN7</t>
  </si>
  <si>
    <t>MCM7</t>
  </si>
  <si>
    <t>COS111</t>
  </si>
  <si>
    <t>LDH1</t>
  </si>
  <si>
    <t>MET8</t>
  </si>
  <si>
    <t>SDS24</t>
  </si>
  <si>
    <t>PCS60</t>
  </si>
  <si>
    <t>TDP1</t>
  </si>
  <si>
    <t>OM14</t>
  </si>
  <si>
    <t>COQ21</t>
  </si>
  <si>
    <t>SWC5</t>
  </si>
  <si>
    <t>PBP2</t>
  </si>
  <si>
    <t>YBR238C</t>
  </si>
  <si>
    <t>EFM2</t>
  </si>
  <si>
    <t>YBR285W</t>
  </si>
  <si>
    <t>PHO89</t>
  </si>
  <si>
    <t>STP22</t>
  </si>
  <si>
    <t>LEU2</t>
  </si>
  <si>
    <t>STE50</t>
  </si>
  <si>
    <t>MXR2</t>
  </si>
  <si>
    <t>LSB5</t>
  </si>
  <si>
    <t>GRX1</t>
  </si>
  <si>
    <t>GLK1</t>
  </si>
  <si>
    <t>YCL042W</t>
  </si>
  <si>
    <t>PDI1</t>
  </si>
  <si>
    <t>YCL049C</t>
  </si>
  <si>
    <t>MIC10</t>
  </si>
  <si>
    <t>PRD1</t>
  </si>
  <si>
    <t>YCP4</t>
  </si>
  <si>
    <t>CIT2</t>
  </si>
  <si>
    <t>PET18</t>
  </si>
  <si>
    <t>YCR061W</t>
  </si>
  <si>
    <t>CPR4</t>
  </si>
  <si>
    <t>SOL2</t>
  </si>
  <si>
    <t>EGO2</t>
  </si>
  <si>
    <t>FUB1</t>
  </si>
  <si>
    <t>PTC6</t>
  </si>
  <si>
    <t>ABP1</t>
  </si>
  <si>
    <t>KIN82</t>
  </si>
  <si>
    <t>ATP16</t>
  </si>
  <si>
    <t>RPT2</t>
  </si>
  <si>
    <t>GPD1</t>
  </si>
  <si>
    <t>DIA3</t>
  </si>
  <si>
    <t>RTK1</t>
  </si>
  <si>
    <t>MRX9</t>
  </si>
  <si>
    <t>BSC1</t>
  </si>
  <si>
    <t>PRM7</t>
  </si>
  <si>
    <t>PBP4</t>
  </si>
  <si>
    <t>YDL057W</t>
  </si>
  <si>
    <t>YET3</t>
  </si>
  <si>
    <t>MDH3</t>
  </si>
  <si>
    <t>RPS16B</t>
  </si>
  <si>
    <t>PHO2</t>
  </si>
  <si>
    <t>SNA4</t>
  </si>
  <si>
    <t>YDL124W</t>
  </si>
  <si>
    <t>HNT1</t>
  </si>
  <si>
    <t>CRD1</t>
  </si>
  <si>
    <t>RPN5</t>
  </si>
  <si>
    <t>ATG9</t>
  </si>
  <si>
    <t>STE7</t>
  </si>
  <si>
    <t>UGX2</t>
  </si>
  <si>
    <t>PAR32</t>
  </si>
  <si>
    <t>DLD1</t>
  </si>
  <si>
    <t>INH1</t>
  </si>
  <si>
    <t>SNF3</t>
  </si>
  <si>
    <t>SEC31</t>
  </si>
  <si>
    <t>AAD4</t>
  </si>
  <si>
    <t>MPH2</t>
  </si>
  <si>
    <t>NTH1</t>
  </si>
  <si>
    <t>RCR2</t>
  </si>
  <si>
    <t>TRP1</t>
  </si>
  <si>
    <t>ATG31</t>
  </si>
  <si>
    <t>EHD3</t>
  </si>
  <si>
    <t>RSM10</t>
  </si>
  <si>
    <t>YDR042C</t>
  </si>
  <si>
    <t>HEM13</t>
  </si>
  <si>
    <t>HEM12</t>
  </si>
  <si>
    <t>CDC34</t>
  </si>
  <si>
    <t>PST1</t>
  </si>
  <si>
    <t>UBC5</t>
  </si>
  <si>
    <t>TPS2</t>
  </si>
  <si>
    <t>TFB5</t>
  </si>
  <si>
    <t>VTC5</t>
  </si>
  <si>
    <t>YDR098C-B</t>
  </si>
  <si>
    <t>BMH2</t>
  </si>
  <si>
    <t>ARP10</t>
  </si>
  <si>
    <t>MRX14</t>
  </si>
  <si>
    <t>YDR124W</t>
  </si>
  <si>
    <t>CCW22</t>
  </si>
  <si>
    <t>KGD2</t>
  </si>
  <si>
    <t>CPR1</t>
  </si>
  <si>
    <t>STB3</t>
  </si>
  <si>
    <t>YDR170W-A</t>
  </si>
  <si>
    <t>HMO1</t>
  </si>
  <si>
    <t>RSM24</t>
  </si>
  <si>
    <t>MSC2</t>
  </si>
  <si>
    <t>UPC2</t>
  </si>
  <si>
    <t>ADR1</t>
  </si>
  <si>
    <t>IVY1</t>
  </si>
  <si>
    <t>FMN1</t>
  </si>
  <si>
    <t>MRPL7</t>
  </si>
  <si>
    <t>YDR248C</t>
  </si>
  <si>
    <t>YDR249C</t>
  </si>
  <si>
    <t>GLO2</t>
  </si>
  <si>
    <t>DON1</t>
  </si>
  <si>
    <t>BSC2</t>
  </si>
  <si>
    <t>DPP1</t>
  </si>
  <si>
    <t>MHR1</t>
  </si>
  <si>
    <t>ATP5</t>
  </si>
  <si>
    <t>CPR5</t>
  </si>
  <si>
    <t>MRPL35</t>
  </si>
  <si>
    <t>HXT7</t>
  </si>
  <si>
    <t>HXT6</t>
  </si>
  <si>
    <t>HXT3</t>
  </si>
  <si>
    <t>YPR1</t>
  </si>
  <si>
    <t>ARH1</t>
  </si>
  <si>
    <t>ATP17</t>
  </si>
  <si>
    <t>SDH6</t>
  </si>
  <si>
    <t>NKP1</t>
  </si>
  <si>
    <t>RVS167</t>
  </si>
  <si>
    <t>RPT3</t>
  </si>
  <si>
    <t>PDR15</t>
  </si>
  <si>
    <t>RPL12B</t>
  </si>
  <si>
    <t>DYN2</t>
  </si>
  <si>
    <t>CYM1</t>
  </si>
  <si>
    <t>CMI8</t>
  </si>
  <si>
    <t>STP1</t>
  </si>
  <si>
    <t>JIP4</t>
  </si>
  <si>
    <t>PEX29</t>
  </si>
  <si>
    <t>MZM1</t>
  </si>
  <si>
    <t>ITR1</t>
  </si>
  <si>
    <t>SAM2</t>
  </si>
  <si>
    <t>GMC1</t>
  </si>
  <si>
    <t>SLF1</t>
  </si>
  <si>
    <t>GRH1</t>
  </si>
  <si>
    <t>APA2</t>
  </si>
  <si>
    <t>HSP31</t>
  </si>
  <si>
    <t>PAD1</t>
  </si>
  <si>
    <t>YDR541C</t>
  </si>
  <si>
    <t>EAF5</t>
  </si>
  <si>
    <t>PXP1</t>
  </si>
  <si>
    <t>RIP1</t>
  </si>
  <si>
    <t>RAD23</t>
  </si>
  <si>
    <t>UTR4</t>
  </si>
  <si>
    <t>YEF1</t>
  </si>
  <si>
    <t>IES6</t>
  </si>
  <si>
    <t>TCA17</t>
  </si>
  <si>
    <t>RML2</t>
  </si>
  <si>
    <t>TMA20</t>
  </si>
  <si>
    <t>TIR1</t>
  </si>
  <si>
    <t>AFG3</t>
  </si>
  <si>
    <t>SPC25</t>
  </si>
  <si>
    <t>PRO3</t>
  </si>
  <si>
    <t>EDC2</t>
  </si>
  <si>
    <t>MXR1</t>
  </si>
  <si>
    <t>SAH1</t>
  </si>
  <si>
    <t>ACA1</t>
  </si>
  <si>
    <t>RPL34A</t>
  </si>
  <si>
    <t>GPP2</t>
  </si>
  <si>
    <t>RGI1</t>
  </si>
  <si>
    <t>PTP3</t>
  </si>
  <si>
    <t>YER079W</t>
  </si>
  <si>
    <t>AIM9</t>
  </si>
  <si>
    <t>AIM10</t>
  </si>
  <si>
    <t>DOT6</t>
  </si>
  <si>
    <t>PTC2</t>
  </si>
  <si>
    <t>MET6</t>
  </si>
  <si>
    <t>PUP3</t>
  </si>
  <si>
    <t>RAD51</t>
  </si>
  <si>
    <t>SHC1</t>
  </si>
  <si>
    <t>AVT6</t>
  </si>
  <si>
    <t>GDI1</t>
  </si>
  <si>
    <t>COX15</t>
  </si>
  <si>
    <t>MAG1</t>
  </si>
  <si>
    <t>PET122</t>
  </si>
  <si>
    <t>BUR6</t>
  </si>
  <si>
    <t>GCG1</t>
  </si>
  <si>
    <t>DNF1</t>
  </si>
  <si>
    <t>BMH1</t>
  </si>
  <si>
    <t>PDA1</t>
  </si>
  <si>
    <t>YFL002W-A</t>
  </si>
  <si>
    <t>LPD1</t>
  </si>
  <si>
    <t>GAT1</t>
  </si>
  <si>
    <t>CAF16</t>
  </si>
  <si>
    <t>CAK1</t>
  </si>
  <si>
    <t>HAC1</t>
  </si>
  <si>
    <t>OTU1</t>
  </si>
  <si>
    <t>RGD2</t>
  </si>
  <si>
    <t>ZNF1</t>
  </si>
  <si>
    <t>YFL068W</t>
  </si>
  <si>
    <t>YFH7</t>
  </si>
  <si>
    <t>UBP6</t>
  </si>
  <si>
    <t>CMK1</t>
  </si>
  <si>
    <t>GSY1</t>
  </si>
  <si>
    <t>RPL2A</t>
  </si>
  <si>
    <t>MIN10</t>
  </si>
  <si>
    <t>BNA6</t>
  </si>
  <si>
    <t>YMR31</t>
  </si>
  <si>
    <t>ERG26</t>
  </si>
  <si>
    <t>ERP6</t>
  </si>
  <si>
    <t>RPN14</t>
  </si>
  <si>
    <t>PNC1</t>
  </si>
  <si>
    <t>HEM2</t>
  </si>
  <si>
    <t>SDS23</t>
  </si>
  <si>
    <t>AFT1</t>
  </si>
  <si>
    <t>HSF1</t>
  </si>
  <si>
    <t>MPC1</t>
  </si>
  <si>
    <t>GPG1</t>
  </si>
  <si>
    <t>SCS3</t>
  </si>
  <si>
    <t>SOH1</t>
  </si>
  <si>
    <t>PCL10</t>
  </si>
  <si>
    <t>YGL149W</t>
  </si>
  <si>
    <t>AMS1</t>
  </si>
  <si>
    <t>AIM14</t>
  </si>
  <si>
    <t>SUA5</t>
  </si>
  <si>
    <t>ATG1</t>
  </si>
  <si>
    <t>COX4</t>
  </si>
  <si>
    <t>YIP4</t>
  </si>
  <si>
    <t>MIG2</t>
  </si>
  <si>
    <t>MDM34</t>
  </si>
  <si>
    <t>MTC3</t>
  </si>
  <si>
    <t>VID30</t>
  </si>
  <si>
    <t>HAP2</t>
  </si>
  <si>
    <t>PDE1</t>
  </si>
  <si>
    <t>CUL3</t>
  </si>
  <si>
    <t>STF2</t>
  </si>
  <si>
    <t>DPC29</t>
  </si>
  <si>
    <t>MTE1</t>
  </si>
  <si>
    <t>NQM1</t>
  </si>
  <si>
    <t>MUP1</t>
  </si>
  <si>
    <t>ERG25</t>
  </si>
  <si>
    <t>YGR067C</t>
  </si>
  <si>
    <t>PIL1</t>
  </si>
  <si>
    <t>PDC6</t>
  </si>
  <si>
    <t>CTT1</t>
  </si>
  <si>
    <t>MDR1</t>
  </si>
  <si>
    <t>YGR109W-B</t>
  </si>
  <si>
    <t>YGR130C</t>
  </si>
  <si>
    <t>PHB1</t>
  </si>
  <si>
    <t>PRE9</t>
  </si>
  <si>
    <t>VPS62</t>
  </si>
  <si>
    <t>ECL1</t>
  </si>
  <si>
    <t>CHO2</t>
  </si>
  <si>
    <t>RTS3</t>
  </si>
  <si>
    <t>RBG2</t>
  </si>
  <si>
    <t>BUB1</t>
  </si>
  <si>
    <t>ADE3</t>
  </si>
  <si>
    <t>TRX2</t>
  </si>
  <si>
    <t>AZR1</t>
  </si>
  <si>
    <t>PHB2</t>
  </si>
  <si>
    <t>MIC26</t>
  </si>
  <si>
    <t>LSC2</t>
  </si>
  <si>
    <t>SOL4</t>
  </si>
  <si>
    <t>RIE1</t>
  </si>
  <si>
    <t>GND2</t>
  </si>
  <si>
    <t>MTM1</t>
  </si>
  <si>
    <t>TNA1</t>
  </si>
  <si>
    <t>YGR266W</t>
  </si>
  <si>
    <t>SCW4</t>
  </si>
  <si>
    <t>IMA1</t>
  </si>
  <si>
    <t>YHL008C</t>
  </si>
  <si>
    <t>SPO11</t>
  </si>
  <si>
    <t>SNF6</t>
  </si>
  <si>
    <t>YHL026C</t>
  </si>
  <si>
    <t>RIM101</t>
  </si>
  <si>
    <t>ECM29</t>
  </si>
  <si>
    <t>GOS1</t>
  </si>
  <si>
    <t>GUT1</t>
  </si>
  <si>
    <t>QCR10</t>
  </si>
  <si>
    <t>RPL27A</t>
  </si>
  <si>
    <t>DIA4</t>
  </si>
  <si>
    <t>YSC84</t>
  </si>
  <si>
    <t>DAP2</t>
  </si>
  <si>
    <t>SLT2</t>
  </si>
  <si>
    <t>PUT2</t>
  </si>
  <si>
    <t>SRB2</t>
  </si>
  <si>
    <t>DOG2</t>
  </si>
  <si>
    <t>DOG1</t>
  </si>
  <si>
    <t>YHK8</t>
  </si>
  <si>
    <t>FSH1</t>
  </si>
  <si>
    <t>SMF2</t>
  </si>
  <si>
    <t>COX6</t>
  </si>
  <si>
    <t>LAM4</t>
  </si>
  <si>
    <t>RTC3</t>
  </si>
  <si>
    <t>HXT4</t>
  </si>
  <si>
    <t>YHR112C</t>
  </si>
  <si>
    <t>COX23</t>
  </si>
  <si>
    <t>RPL42B</t>
  </si>
  <si>
    <t>YAP1801</t>
  </si>
  <si>
    <t>CTR2</t>
  </si>
  <si>
    <t>FMO1</t>
  </si>
  <si>
    <t>YHR180W</t>
  </si>
  <si>
    <t>AIM18</t>
  </si>
  <si>
    <t>BAT1</t>
  </si>
  <si>
    <t>CRG1</t>
  </si>
  <si>
    <t>DOT5</t>
  </si>
  <si>
    <t>BCY1</t>
  </si>
  <si>
    <t>PKP1</t>
  </si>
  <si>
    <t>MET30</t>
  </si>
  <si>
    <t>ARC15</t>
  </si>
  <si>
    <t>RPS24B</t>
  </si>
  <si>
    <t>PCI8</t>
  </si>
  <si>
    <t>RCI37</t>
  </si>
  <si>
    <t>AIM19</t>
  </si>
  <si>
    <t>RSM25</t>
  </si>
  <si>
    <t>PFK26</t>
  </si>
  <si>
    <t>COX5B</t>
  </si>
  <si>
    <t>QDR2</t>
  </si>
  <si>
    <t>KGD1</t>
  </si>
  <si>
    <t>RPL16A</t>
  </si>
  <si>
    <t>OM45</t>
  </si>
  <si>
    <t>ATG32</t>
  </si>
  <si>
    <t>RPL40A</t>
  </si>
  <si>
    <t>RRD1</t>
  </si>
  <si>
    <t>IMP2'</t>
  </si>
  <si>
    <t>GUT2</t>
  </si>
  <si>
    <t>COA1</t>
  </si>
  <si>
    <t>AIM21</t>
  </si>
  <si>
    <t>PAN1</t>
  </si>
  <si>
    <t>YIR016W</t>
  </si>
  <si>
    <t>MET28</t>
  </si>
  <si>
    <t>YAP5</t>
  </si>
  <si>
    <t>IRC24</t>
  </si>
  <si>
    <t>HYR1</t>
  </si>
  <si>
    <t>GTT1</t>
  </si>
  <si>
    <t>CYR1</t>
  </si>
  <si>
    <t>BBC1</t>
  </si>
  <si>
    <t>RRN7</t>
  </si>
  <si>
    <t>MHP1</t>
  </si>
  <si>
    <t>YJL045W</t>
  </si>
  <si>
    <t>UBX6</t>
  </si>
  <si>
    <t>TDH1</t>
  </si>
  <si>
    <t>ZAP1</t>
  </si>
  <si>
    <t>IKS1</t>
  </si>
  <si>
    <t>BIT61</t>
  </si>
  <si>
    <t>BNA3</t>
  </si>
  <si>
    <t>COA3</t>
  </si>
  <si>
    <t>MRPL8</t>
  </si>
  <si>
    <t>MPM1</t>
  </si>
  <si>
    <t>YJL068C</t>
  </si>
  <si>
    <t>IML2</t>
  </si>
  <si>
    <t>CHS6</t>
  </si>
  <si>
    <t>LSB6</t>
  </si>
  <si>
    <t>GSH1</t>
  </si>
  <si>
    <t>MDV1</t>
  </si>
  <si>
    <t>AIM23</t>
  </si>
  <si>
    <t>MRS3</t>
  </si>
  <si>
    <t>TIM17</t>
  </si>
  <si>
    <t>IDS2</t>
  </si>
  <si>
    <t>SNA3</t>
  </si>
  <si>
    <t>CPS1</t>
  </si>
  <si>
    <t>KRE9</t>
  </si>
  <si>
    <t>ELO1</t>
  </si>
  <si>
    <t>PEX2</t>
  </si>
  <si>
    <t>IMA5</t>
  </si>
  <si>
    <t>YJL225C</t>
  </si>
  <si>
    <t>MHO1</t>
  </si>
  <si>
    <t>MET3</t>
  </si>
  <si>
    <t>BNA1</t>
  </si>
  <si>
    <t>SSC1</t>
  </si>
  <si>
    <t>ANB1</t>
  </si>
  <si>
    <t>CYC1</t>
  </si>
  <si>
    <t>BFA1</t>
  </si>
  <si>
    <t>PTK2</t>
  </si>
  <si>
    <t>MNN14</t>
  </si>
  <si>
    <t>ARP3</t>
  </si>
  <si>
    <t>OPI3</t>
  </si>
  <si>
    <t>YJR096W</t>
  </si>
  <si>
    <t>AIM25</t>
  </si>
  <si>
    <t>SOD1</t>
  </si>
  <si>
    <t>ADO1</t>
  </si>
  <si>
    <t>NNF1</t>
  </si>
  <si>
    <t>RSM7</t>
  </si>
  <si>
    <t>ATP2</t>
  </si>
  <si>
    <t>IBA57</t>
  </si>
  <si>
    <t>STR2</t>
  </si>
  <si>
    <t>MNS1</t>
  </si>
  <si>
    <t>MET5</t>
  </si>
  <si>
    <t>MGM101</t>
  </si>
  <si>
    <t>RPS4A</t>
  </si>
  <si>
    <t>BAT2</t>
  </si>
  <si>
    <t>AAD10</t>
  </si>
  <si>
    <t>SOR1</t>
  </si>
  <si>
    <t>RAM2</t>
  </si>
  <si>
    <t>UGP1</t>
  </si>
  <si>
    <t>DCW1</t>
  </si>
  <si>
    <t>MDM35</t>
  </si>
  <si>
    <t>YET1</t>
  </si>
  <si>
    <t>YJU3</t>
  </si>
  <si>
    <t>CWP1</t>
  </si>
  <si>
    <t>APE1</t>
  </si>
  <si>
    <t>GFA1</t>
  </si>
  <si>
    <t>HAP4</t>
  </si>
  <si>
    <t>RAD27</t>
  </si>
  <si>
    <t>DGR2</t>
  </si>
  <si>
    <t>MRP8</t>
  </si>
  <si>
    <t>AVT3</t>
  </si>
  <si>
    <t>SDH1</t>
  </si>
  <si>
    <t>NNR2</t>
  </si>
  <si>
    <t>RSM22</t>
  </si>
  <si>
    <t>RCN1</t>
  </si>
  <si>
    <t>MCD4</t>
  </si>
  <si>
    <t>MRPL38</t>
  </si>
  <si>
    <t>ASH1</t>
  </si>
  <si>
    <t>PXA2</t>
  </si>
  <si>
    <t>SDS22</t>
  </si>
  <si>
    <t>MST1</t>
  </si>
  <si>
    <t>MIA40</t>
  </si>
  <si>
    <t>PTK1</t>
  </si>
  <si>
    <t>UBA1</t>
  </si>
  <si>
    <t>DOA1</t>
  </si>
  <si>
    <t>URA1</t>
  </si>
  <si>
    <t>VPS1</t>
  </si>
  <si>
    <t>MEH1</t>
  </si>
  <si>
    <t>YKR018C</t>
  </si>
  <si>
    <t>CAF4</t>
  </si>
  <si>
    <t>YKR041W</t>
  </si>
  <si>
    <t>UTH1</t>
  </si>
  <si>
    <t>PLN1</t>
  </si>
  <si>
    <t>GLG1</t>
  </si>
  <si>
    <t>TIF1</t>
  </si>
  <si>
    <t>PAM17</t>
  </si>
  <si>
    <t>GPT2</t>
  </si>
  <si>
    <t>YKR075C</t>
  </si>
  <si>
    <t>MTD1</t>
  </si>
  <si>
    <t>DAD2</t>
  </si>
  <si>
    <t>HBS1</t>
  </si>
  <si>
    <t>TGL4</t>
  </si>
  <si>
    <t>PCK1</t>
  </si>
  <si>
    <t>UBP11</t>
  </si>
  <si>
    <t>DNM1</t>
  </si>
  <si>
    <t>TPO1</t>
  </si>
  <si>
    <t>FRA1</t>
  </si>
  <si>
    <t>FPS1</t>
  </si>
  <si>
    <t>YCT1</t>
  </si>
  <si>
    <t>GTT2</t>
  </si>
  <si>
    <t>YLL066C</t>
  </si>
  <si>
    <t>YLR001C</t>
  </si>
  <si>
    <t>THI73</t>
  </si>
  <si>
    <t>ADE16</t>
  </si>
  <si>
    <t>COX12</t>
  </si>
  <si>
    <t>YLR042C</t>
  </si>
  <si>
    <t>ERG3</t>
  </si>
  <si>
    <t>REX2</t>
  </si>
  <si>
    <t>FYV7</t>
  </si>
  <si>
    <t>MEF1</t>
  </si>
  <si>
    <t>RPL10</t>
  </si>
  <si>
    <t>EMP46</t>
  </si>
  <si>
    <t>GAL2</t>
  </si>
  <si>
    <t>SUL2</t>
  </si>
  <si>
    <t>NYV1</t>
  </si>
  <si>
    <t>GIS3</t>
  </si>
  <si>
    <t>AHP1</t>
  </si>
  <si>
    <t>TML25</t>
  </si>
  <si>
    <t>DCN1</t>
  </si>
  <si>
    <t>USB1</t>
  </si>
  <si>
    <t>CKI1</t>
  </si>
  <si>
    <t>RRN5</t>
  </si>
  <si>
    <t>SPE4</t>
  </si>
  <si>
    <t>YLR162W</t>
  </si>
  <si>
    <t>RRT15</t>
  </si>
  <si>
    <t>YLR177W</t>
  </si>
  <si>
    <t>RPL37A</t>
  </si>
  <si>
    <t>PEX13</t>
  </si>
  <si>
    <t>MSS51</t>
  </si>
  <si>
    <t>MSC3</t>
  </si>
  <si>
    <t>THI7</t>
  </si>
  <si>
    <t>MCP2</t>
  </si>
  <si>
    <t>GSY2</t>
  </si>
  <si>
    <t>HSP60</t>
  </si>
  <si>
    <t>ECI1</t>
  </si>
  <si>
    <t>ATP14</t>
  </si>
  <si>
    <t>ECM38</t>
  </si>
  <si>
    <t>ACO1</t>
  </si>
  <si>
    <t>ATG39</t>
  </si>
  <si>
    <t>PEX30</t>
  </si>
  <si>
    <t>CHS5</t>
  </si>
  <si>
    <t>VRP1</t>
  </si>
  <si>
    <t>YLR345W</t>
  </si>
  <si>
    <t>DIC1</t>
  </si>
  <si>
    <t>NMD4</t>
  </si>
  <si>
    <t>ARC18</t>
  </si>
  <si>
    <t>REH1</t>
  </si>
  <si>
    <t>CCW14</t>
  </si>
  <si>
    <t>COX8</t>
  </si>
  <si>
    <t>INA1</t>
  </si>
  <si>
    <t>PUN1</t>
  </si>
  <si>
    <t>CRN1</t>
  </si>
  <si>
    <t>FMP27</t>
  </si>
  <si>
    <t>YLR460C</t>
  </si>
  <si>
    <t>YML002W</t>
  </si>
  <si>
    <t>UBX2</t>
  </si>
  <si>
    <t>YOX1</t>
  </si>
  <si>
    <t>RCF1</t>
  </si>
  <si>
    <t>RSE1</t>
  </si>
  <si>
    <t>SUR7</t>
  </si>
  <si>
    <t>HMG1</t>
  </si>
  <si>
    <t>YML108W</t>
  </si>
  <si>
    <t>COQ5</t>
  </si>
  <si>
    <t>MSC1</t>
  </si>
  <si>
    <t>YML131W</t>
  </si>
  <si>
    <t>MIX17</t>
  </si>
  <si>
    <t>ADI1</t>
  </si>
  <si>
    <t>HXT2</t>
  </si>
  <si>
    <t>ERG5</t>
  </si>
  <si>
    <t>MRPL3</t>
  </si>
  <si>
    <t>PEX12</t>
  </si>
  <si>
    <t>EIS1</t>
  </si>
  <si>
    <t>IMP2</t>
  </si>
  <si>
    <t>ARA2</t>
  </si>
  <si>
    <t>CSM3</t>
  </si>
  <si>
    <t>STV1</t>
  </si>
  <si>
    <t>MOT3</t>
  </si>
  <si>
    <t>YTA12</t>
  </si>
  <si>
    <t>AIP1</t>
  </si>
  <si>
    <t>SRT1</t>
  </si>
  <si>
    <t>MYO5</t>
  </si>
  <si>
    <t>HFD1</t>
  </si>
  <si>
    <t>JLP2</t>
  </si>
  <si>
    <t>RPL13B</t>
  </si>
  <si>
    <t>NDE1</t>
  </si>
  <si>
    <t>LDO16</t>
  </si>
  <si>
    <t>SWP1</t>
  </si>
  <si>
    <t>YIM1</t>
  </si>
  <si>
    <t>ALD3</t>
  </si>
  <si>
    <t>ALD2</t>
  </si>
  <si>
    <t>DDR48</t>
  </si>
  <si>
    <t>SPG5</t>
  </si>
  <si>
    <t>CMC4</t>
  </si>
  <si>
    <t>ROT1</t>
  </si>
  <si>
    <t>ERG12</t>
  </si>
  <si>
    <t>DFG5</t>
  </si>
  <si>
    <t>GAD1</t>
  </si>
  <si>
    <t>HOR7</t>
  </si>
  <si>
    <t>TPS3</t>
  </si>
  <si>
    <t>URA10</t>
  </si>
  <si>
    <t>SCS7</t>
  </si>
  <si>
    <t>ZDS1</t>
  </si>
  <si>
    <t>YME2</t>
  </si>
  <si>
    <t>SCW10</t>
  </si>
  <si>
    <t>ELP6</t>
  </si>
  <si>
    <t>YMR321C</t>
  </si>
  <si>
    <t>HEF3</t>
  </si>
  <si>
    <t>PBI2</t>
  </si>
  <si>
    <t>EFM6</t>
  </si>
  <si>
    <t>SSN8</t>
  </si>
  <si>
    <t>YNL034W</t>
  </si>
  <si>
    <t>LAP2</t>
  </si>
  <si>
    <t>COX5A</t>
  </si>
  <si>
    <t>POR1</t>
  </si>
  <si>
    <t>MSK1</t>
  </si>
  <si>
    <t>APJ1</t>
  </si>
  <si>
    <t>SWS2</t>
  </si>
  <si>
    <t>YNL092W</t>
  </si>
  <si>
    <t>RPS7B</t>
  </si>
  <si>
    <t>RAS2</t>
  </si>
  <si>
    <t>MIC27</t>
  </si>
  <si>
    <t>DMA2</t>
  </si>
  <si>
    <t>FPR1</t>
  </si>
  <si>
    <t>SRV2</t>
  </si>
  <si>
    <t>ALF1</t>
  </si>
  <si>
    <t>PSD1</t>
  </si>
  <si>
    <t>IPI3</t>
  </si>
  <si>
    <t>MRPL19</t>
  </si>
  <si>
    <t>NNR1</t>
  </si>
  <si>
    <t>YNL208W</t>
  </si>
  <si>
    <t>IES2</t>
  </si>
  <si>
    <t>YTP1</t>
  </si>
  <si>
    <t>IST1</t>
  </si>
  <si>
    <t>GOR1</t>
  </si>
  <si>
    <t>MET2</t>
  </si>
  <si>
    <t>POP3</t>
  </si>
  <si>
    <t>RPL18B</t>
  </si>
  <si>
    <t>ATP11</t>
  </si>
  <si>
    <t>VNX1</t>
  </si>
  <si>
    <t>EGT2</t>
  </si>
  <si>
    <t>PEX6</t>
  </si>
  <si>
    <t>AAD14</t>
  </si>
  <si>
    <t>SNO2</t>
  </si>
  <si>
    <t>YRF1-6</t>
  </si>
  <si>
    <t>CIT1</t>
  </si>
  <si>
    <t>ATG3</t>
  </si>
  <si>
    <t>MRPS12</t>
  </si>
  <si>
    <t>RSM19</t>
  </si>
  <si>
    <t>ZRG17</t>
  </si>
  <si>
    <t>YOL019W</t>
  </si>
  <si>
    <t>MDM38</t>
  </si>
  <si>
    <t>YAP7</t>
  </si>
  <si>
    <t>GAS5</t>
  </si>
  <si>
    <t>PSK2</t>
  </si>
  <si>
    <t>RRT8</t>
  </si>
  <si>
    <t>GAL11</t>
  </si>
  <si>
    <t>THI20</t>
  </si>
  <si>
    <t>YOL057W</t>
  </si>
  <si>
    <t>INP54</t>
  </si>
  <si>
    <t>SDH5</t>
  </si>
  <si>
    <t>ATG19</t>
  </si>
  <si>
    <t>PHM7</t>
  </si>
  <si>
    <t>IZH4</t>
  </si>
  <si>
    <t>SMF1</t>
  </si>
  <si>
    <t>VPS68</t>
  </si>
  <si>
    <t>YOL131W</t>
  </si>
  <si>
    <t>SGT2</t>
  </si>
  <si>
    <t>TIR4</t>
  </si>
  <si>
    <t>AUS1</t>
  </si>
  <si>
    <t>AHC1</t>
  </si>
  <si>
    <t>STI1</t>
  </si>
  <si>
    <t>CUE5</t>
  </si>
  <si>
    <t>YOR062C</t>
  </si>
  <si>
    <t>YNG1</t>
  </si>
  <si>
    <t>CYT1</t>
  </si>
  <si>
    <t>NRT1</t>
  </si>
  <si>
    <t>WHI5</t>
  </si>
  <si>
    <t>LPX1</t>
  </si>
  <si>
    <t>KTR1</t>
  </si>
  <si>
    <t>INP53</t>
  </si>
  <si>
    <t>RPT5</t>
  </si>
  <si>
    <t>VPS17</t>
  </si>
  <si>
    <t>LSC1</t>
  </si>
  <si>
    <t>SPP2</t>
  </si>
  <si>
    <t>ATG40</t>
  </si>
  <si>
    <t>YRR1</t>
  </si>
  <si>
    <t>DCS2</t>
  </si>
  <si>
    <t>RPS30B</t>
  </si>
  <si>
    <t>GSP2</t>
  </si>
  <si>
    <t>TUF1</t>
  </si>
  <si>
    <t>SPR1</t>
  </si>
  <si>
    <t>RCN2</t>
  </si>
  <si>
    <t>MCT1</t>
  </si>
  <si>
    <t>WTM1</t>
  </si>
  <si>
    <t>SRL1</t>
  </si>
  <si>
    <t>RPT4</t>
  </si>
  <si>
    <t>YOR289W</t>
  </si>
  <si>
    <t>MCH5</t>
  </si>
  <si>
    <t>FAA1</t>
  </si>
  <si>
    <t>PDR10</t>
  </si>
  <si>
    <t>TEA1</t>
  </si>
  <si>
    <t>YOR343W-B</t>
  </si>
  <si>
    <t>PUT4</t>
  </si>
  <si>
    <t>HAP5</t>
  </si>
  <si>
    <t>ALD4</t>
  </si>
  <si>
    <t>YOR387C</t>
  </si>
  <si>
    <t>NCR1</t>
  </si>
  <si>
    <t>IRC15</t>
  </si>
  <si>
    <t>SKS1</t>
  </si>
  <si>
    <t>OAZ1</t>
  </si>
  <si>
    <t>SUR1</t>
  </si>
  <si>
    <t>PDR12</t>
  </si>
  <si>
    <t>YPL060C-A</t>
  </si>
  <si>
    <t>ATP4</t>
  </si>
  <si>
    <t>YDC1</t>
  </si>
  <si>
    <t>RPS6A</t>
  </si>
  <si>
    <t>SSU1</t>
  </si>
  <si>
    <t>EEB1</t>
  </si>
  <si>
    <t>MSY1</t>
  </si>
  <si>
    <t>MGR2</t>
  </si>
  <si>
    <t>FMP30</t>
  </si>
  <si>
    <t>MSD1</t>
  </si>
  <si>
    <t>MRP51</t>
  </si>
  <si>
    <t>DBP1</t>
  </si>
  <si>
    <t>HHO1</t>
  </si>
  <si>
    <t>PEP4</t>
  </si>
  <si>
    <t>PET20</t>
  </si>
  <si>
    <t>SVS1</t>
  </si>
  <si>
    <t>MRPL40</t>
  </si>
  <si>
    <t>CTI6</t>
  </si>
  <si>
    <t>RTC6</t>
  </si>
  <si>
    <t>UIP4</t>
  </si>
  <si>
    <t>POS5</t>
  </si>
  <si>
    <t>YIG1</t>
  </si>
  <si>
    <t>TPK2</t>
  </si>
  <si>
    <t>PGC1</t>
  </si>
  <si>
    <t>THI6</t>
  </si>
  <si>
    <t>CET1</t>
  </si>
  <si>
    <t>YPL229W</t>
  </si>
  <si>
    <t>FAS2</t>
  </si>
  <si>
    <t>IQG1</t>
  </si>
  <si>
    <t>YPL247C</t>
  </si>
  <si>
    <t>RPL36B</t>
  </si>
  <si>
    <t>ATG41</t>
  </si>
  <si>
    <t>THI21</t>
  </si>
  <si>
    <t>ATP15</t>
  </si>
  <si>
    <t>SAM3</t>
  </si>
  <si>
    <t>HSP32</t>
  </si>
  <si>
    <t>PDH1</t>
  </si>
  <si>
    <t>YPR003C</t>
  </si>
  <si>
    <t>AIM45</t>
  </si>
  <si>
    <t>YPR011C</t>
  </si>
  <si>
    <t>YME1</t>
  </si>
  <si>
    <t>GLN1</t>
  </si>
  <si>
    <t>TIP41</t>
  </si>
  <si>
    <t>LTP1</t>
  </si>
  <si>
    <t>OPY2</t>
  </si>
  <si>
    <t>GRS2</t>
  </si>
  <si>
    <t>NVJ2</t>
  </si>
  <si>
    <t>ASR1</t>
  </si>
  <si>
    <t>TMH18</t>
  </si>
  <si>
    <t>RPL11A</t>
  </si>
  <si>
    <t>PRE2</t>
  </si>
  <si>
    <t>RPN7</t>
  </si>
  <si>
    <t>RPC40</t>
  </si>
  <si>
    <t>AXL1</t>
  </si>
  <si>
    <t>YPR127W</t>
  </si>
  <si>
    <t>ANT1</t>
  </si>
  <si>
    <t>RPS23B</t>
  </si>
  <si>
    <t>SPN1</t>
  </si>
  <si>
    <t>SUE1</t>
  </si>
  <si>
    <t>TPO3</t>
  </si>
  <si>
    <t>TDA6</t>
  </si>
  <si>
    <t>YPR158W-B</t>
  </si>
  <si>
    <t>GPH1</t>
  </si>
  <si>
    <t>MET16</t>
  </si>
  <si>
    <t>BET2</t>
  </si>
  <si>
    <t>SMX3</t>
  </si>
  <si>
    <t>GDB1</t>
  </si>
  <si>
    <t>ATG13</t>
  </si>
  <si>
    <t>YPR204W</t>
  </si>
  <si>
    <t>Pairwise Td LOG2FC</t>
  </si>
  <si>
    <t>Pairwise Td FDR</t>
  </si>
  <si>
    <t>BI4</t>
  </si>
  <si>
    <t>FUN14</t>
  </si>
  <si>
    <t>CYS3</t>
  </si>
  <si>
    <t>SYN8</t>
  </si>
  <si>
    <t>FUN26</t>
  </si>
  <si>
    <t>SNC1</t>
  </si>
  <si>
    <t>YAT1</t>
  </si>
  <si>
    <t>YAR068W</t>
  </si>
  <si>
    <t>SLA1</t>
  </si>
  <si>
    <t>ACH1</t>
  </si>
  <si>
    <t>PEP1</t>
  </si>
  <si>
    <t>RIB1</t>
  </si>
  <si>
    <t>COR1</t>
  </si>
  <si>
    <t>PRX1</t>
  </si>
  <si>
    <t>KTI11</t>
  </si>
  <si>
    <t>PET112</t>
  </si>
  <si>
    <t>MAP2</t>
  </si>
  <si>
    <t>SCS22</t>
  </si>
  <si>
    <t>MRX3</t>
  </si>
  <si>
    <t>BNA4</t>
  </si>
  <si>
    <t>MIX23</t>
  </si>
  <si>
    <t>COQ1</t>
  </si>
  <si>
    <t>IPP1</t>
  </si>
  <si>
    <t>YBR012W-B</t>
  </si>
  <si>
    <t>ETR1</t>
  </si>
  <si>
    <t>CDS1</t>
  </si>
  <si>
    <t>EDS1</t>
  </si>
  <si>
    <t>QDR3</t>
  </si>
  <si>
    <t>YBR053C</t>
  </si>
  <si>
    <t>AKL1</t>
  </si>
  <si>
    <t>PHO5</t>
  </si>
  <si>
    <t>YSA1</t>
  </si>
  <si>
    <t>TPS1</t>
  </si>
  <si>
    <t>AGP2</t>
  </si>
  <si>
    <t>ARA1</t>
  </si>
  <si>
    <t>EXO5</t>
  </si>
  <si>
    <t>SSE2</t>
  </si>
  <si>
    <t>UMP1</t>
  </si>
  <si>
    <t>EHT1</t>
  </si>
  <si>
    <t>RPS9B</t>
  </si>
  <si>
    <t>NGR1</t>
  </si>
  <si>
    <t>YBR220C</t>
  </si>
  <si>
    <t>ARC40</t>
  </si>
  <si>
    <t>THI2</t>
  </si>
  <si>
    <t>YBR241C</t>
  </si>
  <si>
    <t>RGD1</t>
  </si>
  <si>
    <t>YPT10</t>
  </si>
  <si>
    <t>SAF1</t>
  </si>
  <si>
    <t>SGF29</t>
  </si>
  <si>
    <t>NFS1</t>
  </si>
  <si>
    <t>HBN1</t>
  </si>
  <si>
    <t>GID7</t>
  </si>
  <si>
    <t>POF1</t>
  </si>
  <si>
    <t>SYP1</t>
  </si>
  <si>
    <t>IMG1</t>
  </si>
  <si>
    <t>HCM1</t>
  </si>
  <si>
    <t>ADH7</t>
  </si>
  <si>
    <t>APC11</t>
  </si>
  <si>
    <t>OSH2</t>
  </si>
  <si>
    <t>GPM2</t>
  </si>
  <si>
    <t>ARP2</t>
  </si>
  <si>
    <t>YDL086W</t>
  </si>
  <si>
    <t>RPN6</t>
  </si>
  <si>
    <t>TMA17</t>
  </si>
  <si>
    <t>EXP1</t>
  </si>
  <si>
    <t>CDC48</t>
  </si>
  <si>
    <t>STF1</t>
  </si>
  <si>
    <t>RPL35B</t>
  </si>
  <si>
    <t>ARF2</t>
  </si>
  <si>
    <t>RGT2</t>
  </si>
  <si>
    <t>YDL144C</t>
  </si>
  <si>
    <t>MRPL11</t>
  </si>
  <si>
    <t>FMP45</t>
  </si>
  <si>
    <t>WHI4</t>
  </si>
  <si>
    <t>MFG1</t>
  </si>
  <si>
    <t>PHO13</t>
  </si>
  <si>
    <t>THI13</t>
  </si>
  <si>
    <t>GAL3</t>
  </si>
  <si>
    <t>PST2</t>
  </si>
  <si>
    <t>MRH1</t>
  </si>
  <si>
    <t>TGL2</t>
  </si>
  <si>
    <t>IPT1</t>
  </si>
  <si>
    <t>SED1</t>
  </si>
  <si>
    <t>UBC13</t>
  </si>
  <si>
    <t>MRPL1</t>
  </si>
  <si>
    <t>KIN1</t>
  </si>
  <si>
    <t>SAC6</t>
  </si>
  <si>
    <t>MKC7</t>
  </si>
  <si>
    <t>HSP42</t>
  </si>
  <si>
    <t>ATC1</t>
  </si>
  <si>
    <t>RAV2</t>
  </si>
  <si>
    <t>YDR210W-B</t>
  </si>
  <si>
    <t>YDR222W</t>
  </si>
  <si>
    <t>PCF11</t>
  </si>
  <si>
    <t>COX20</t>
  </si>
  <si>
    <t>HSP78</t>
  </si>
  <si>
    <t>YAP6</t>
  </si>
  <si>
    <t>YDR261W-B</t>
  </si>
  <si>
    <t>CCC2</t>
  </si>
  <si>
    <t>YDR274C</t>
  </si>
  <si>
    <t>ZIP1</t>
  </si>
  <si>
    <t>SSD1</t>
  </si>
  <si>
    <t>DPL1</t>
  </si>
  <si>
    <t>UTP4</t>
  </si>
  <si>
    <t>UBX5</t>
  </si>
  <si>
    <t>TRR1</t>
  </si>
  <si>
    <t>URH1</t>
  </si>
  <si>
    <t>MRP20</t>
  </si>
  <si>
    <t>DFM1</t>
  </si>
  <si>
    <t>PPM1</t>
  </si>
  <si>
    <t>APT2</t>
  </si>
  <si>
    <t>RPS17B</t>
  </si>
  <si>
    <t>PPN1</t>
  </si>
  <si>
    <t>NHX1</t>
  </si>
  <si>
    <t>MRPL28</t>
  </si>
  <si>
    <t>PHO8</t>
  </si>
  <si>
    <t>PSP1</t>
  </si>
  <si>
    <t>EMI1</t>
  </si>
  <si>
    <t>GRX2</t>
  </si>
  <si>
    <t>SPS2</t>
  </si>
  <si>
    <t>QCR7</t>
  </si>
  <si>
    <t>AFG1</t>
  </si>
  <si>
    <t>PCM1</t>
  </si>
  <si>
    <t>PRB1</t>
  </si>
  <si>
    <t>YEL068C</t>
  </si>
  <si>
    <t>FMP52</t>
  </si>
  <si>
    <t>YER010C</t>
  </si>
  <si>
    <t>GPA2</t>
  </si>
  <si>
    <t>CHO1</t>
  </si>
  <si>
    <t>HMF1</t>
  </si>
  <si>
    <t>RPS26B</t>
  </si>
  <si>
    <t>YER137C</t>
  </si>
  <si>
    <t>YER152C</t>
  </si>
  <si>
    <t>OXA1</t>
  </si>
  <si>
    <t>ADK2</t>
  </si>
  <si>
    <t>YRF1-2</t>
  </si>
  <si>
    <t>WWM1</t>
  </si>
  <si>
    <t>AUA1</t>
  </si>
  <si>
    <t>HSP12</t>
  </si>
  <si>
    <t>MDJ1</t>
  </si>
  <si>
    <t>RPL22B</t>
  </si>
  <si>
    <t>YPT1</t>
  </si>
  <si>
    <t>YFL051C</t>
  </si>
  <si>
    <t>YFL066C</t>
  </si>
  <si>
    <t>YPI1</t>
  </si>
  <si>
    <t>YFR006W</t>
  </si>
  <si>
    <t>YFR018C</t>
  </si>
  <si>
    <t>PES4</t>
  </si>
  <si>
    <t>PTR3</t>
  </si>
  <si>
    <t>MET10</t>
  </si>
  <si>
    <t>PHO4</t>
  </si>
  <si>
    <t>YFR045W</t>
  </si>
  <si>
    <t>RET2</t>
  </si>
  <si>
    <t>PMC1</t>
  </si>
  <si>
    <t>SCL1</t>
  </si>
  <si>
    <t>CWH41</t>
  </si>
  <si>
    <t>MIG1</t>
  </si>
  <si>
    <t>PYC1</t>
  </si>
  <si>
    <t>MMS2</t>
  </si>
  <si>
    <t>MET13</t>
  </si>
  <si>
    <t>ARI1</t>
  </si>
  <si>
    <t>YIP5</t>
  </si>
  <si>
    <t>TOS3</t>
  </si>
  <si>
    <t>TPN1</t>
  </si>
  <si>
    <t>COX13</t>
  </si>
  <si>
    <t>SIP2</t>
  </si>
  <si>
    <t>EMC4</t>
  </si>
  <si>
    <t>YGL242C</t>
  </si>
  <si>
    <t>UGA1</t>
  </si>
  <si>
    <t>FMP48</t>
  </si>
  <si>
    <t>COX18</t>
  </si>
  <si>
    <t>TWF1</t>
  </si>
  <si>
    <t>CLB1</t>
  </si>
  <si>
    <t>THI4</t>
  </si>
  <si>
    <t>CYS4</t>
  </si>
  <si>
    <t>YGR161W-B</t>
  </si>
  <si>
    <t>YCH1</t>
  </si>
  <si>
    <t>TDA10</t>
  </si>
  <si>
    <t>CIR1</t>
  </si>
  <si>
    <t>NAS6</t>
  </si>
  <si>
    <t>PUP2</t>
  </si>
  <si>
    <t>COQ6</t>
  </si>
  <si>
    <t>MES1</t>
  </si>
  <si>
    <t>HUA1</t>
  </si>
  <si>
    <t>BGL2</t>
  </si>
  <si>
    <t>MRP4</t>
  </si>
  <si>
    <t>OPI1</t>
  </si>
  <si>
    <t>RPL8A</t>
  </si>
  <si>
    <t>SBP1</t>
  </si>
  <si>
    <t>EFM1</t>
  </si>
  <si>
    <t>YHL050C</t>
  </si>
  <si>
    <t>STP2</t>
  </si>
  <si>
    <t>SOD2</t>
  </si>
  <si>
    <t>RPS27B</t>
  </si>
  <si>
    <t>VMA16</t>
  </si>
  <si>
    <t>CPR2</t>
  </si>
  <si>
    <t>NAM8</t>
  </si>
  <si>
    <t>HXT1</t>
  </si>
  <si>
    <t>GRE3</t>
  </si>
  <si>
    <t>ERP5</t>
  </si>
  <si>
    <t>APE4</t>
  </si>
  <si>
    <t>ARO9</t>
  </si>
  <si>
    <t>MPC2</t>
  </si>
  <si>
    <t>ERG9</t>
  </si>
  <si>
    <t>RPN10</t>
  </si>
  <si>
    <t>FLO5</t>
  </si>
  <si>
    <t>YHR213W</t>
  </si>
  <si>
    <t>YHR219W</t>
  </si>
  <si>
    <t>NAS2</t>
  </si>
  <si>
    <t>GVP36</t>
  </si>
  <si>
    <t>SER33</t>
  </si>
  <si>
    <t>RPN2</t>
  </si>
  <si>
    <t>YIL082W-A</t>
  </si>
  <si>
    <t>SIM1</t>
  </si>
  <si>
    <t>SUC2</t>
  </si>
  <si>
    <t>VTH1</t>
  </si>
  <si>
    <t>EGH1</t>
  </si>
  <si>
    <t>PRY1</t>
  </si>
  <si>
    <t>MEF2</t>
  </si>
  <si>
    <t>YAK1</t>
  </si>
  <si>
    <t>INO1</t>
  </si>
  <si>
    <t>ERG20</t>
  </si>
  <si>
    <t>ATP12</t>
  </si>
  <si>
    <t>RPS14B</t>
  </si>
  <si>
    <t>HXT8</t>
  </si>
  <si>
    <t>VTH2</t>
  </si>
  <si>
    <t>MRX12</t>
  </si>
  <si>
    <t>TES1</t>
  </si>
  <si>
    <t>PET191</t>
  </si>
  <si>
    <t>MIR1</t>
  </si>
  <si>
    <t>BNA2</t>
  </si>
  <si>
    <t>AIM24</t>
  </si>
  <si>
    <t>YJR115W</t>
  </si>
  <si>
    <t>YJR149W</t>
  </si>
  <si>
    <t>THI11</t>
  </si>
  <si>
    <t>MET14</t>
  </si>
  <si>
    <t>DID4</t>
  </si>
  <si>
    <t>CAP1</t>
  </si>
  <si>
    <t>LAC1</t>
  </si>
  <si>
    <t>ATP7</t>
  </si>
  <si>
    <t>TUL1</t>
  </si>
  <si>
    <t>MSN4</t>
  </si>
  <si>
    <t>YNK1</t>
  </si>
  <si>
    <t>MDH1</t>
  </si>
  <si>
    <t>ABF1</t>
  </si>
  <si>
    <t>SBA1</t>
  </si>
  <si>
    <t>OAC1</t>
  </si>
  <si>
    <t>SDH3</t>
  </si>
  <si>
    <t>RPT1</t>
  </si>
  <si>
    <t>MCR1</t>
  </si>
  <si>
    <t>APE2</t>
  </si>
  <si>
    <t>KDX1</t>
  </si>
  <si>
    <t>PIR1</t>
  </si>
  <si>
    <t>ZRT3</t>
  </si>
  <si>
    <t>RPL17A</t>
  </si>
  <si>
    <t>FAT3</t>
  </si>
  <si>
    <t>MNN4</t>
  </si>
  <si>
    <t>MIC60</t>
  </si>
  <si>
    <t>FMP46</t>
  </si>
  <si>
    <t>MET1</t>
  </si>
  <si>
    <t>RPL40B</t>
  </si>
  <si>
    <t>YEH1</t>
  </si>
  <si>
    <t>KNS1</t>
  </si>
  <si>
    <t>UBI4</t>
  </si>
  <si>
    <t>VPS13</t>
  </si>
  <si>
    <t>YLL053C</t>
  </si>
  <si>
    <t>PSR2</t>
  </si>
  <si>
    <t>IZH3</t>
  </si>
  <si>
    <t>AAT2</t>
  </si>
  <si>
    <t>AFB1</t>
  </si>
  <si>
    <t>XYL2</t>
  </si>
  <si>
    <t>LAM6</t>
  </si>
  <si>
    <t>SIC1</t>
  </si>
  <si>
    <t>YLR108C</t>
  </si>
  <si>
    <t>YPS1</t>
  </si>
  <si>
    <t>YLR122C</t>
  </si>
  <si>
    <t>RKM5</t>
  </si>
  <si>
    <t>DPH6</t>
  </si>
  <si>
    <t>ACS2</t>
  </si>
  <si>
    <t>RPS31</t>
  </si>
  <si>
    <t>UPS2</t>
  </si>
  <si>
    <t>YLR173W</t>
  </si>
  <si>
    <t>TFS1</t>
  </si>
  <si>
    <t>YLR179C</t>
  </si>
  <si>
    <t>ATG26</t>
  </si>
  <si>
    <t>HMX1</t>
  </si>
  <si>
    <t>ENT2</t>
  </si>
  <si>
    <t>ATG38</t>
  </si>
  <si>
    <t>COA4</t>
  </si>
  <si>
    <t>YLR225C</t>
  </si>
  <si>
    <t>YLR227W-B</t>
  </si>
  <si>
    <t>BNA5</t>
  </si>
  <si>
    <t>DCS1</t>
  </si>
  <si>
    <t>CTS1</t>
  </si>
  <si>
    <t>YLR297W</t>
  </si>
  <si>
    <t>MET17</t>
  </si>
  <si>
    <t>LUG1</t>
  </si>
  <si>
    <t>ATG33</t>
  </si>
  <si>
    <t>ECM19</t>
  </si>
  <si>
    <t>BDF1</t>
  </si>
  <si>
    <t>RPL31B</t>
  </si>
  <si>
    <t>VPS36</t>
  </si>
  <si>
    <t>CAR2</t>
  </si>
  <si>
    <t>YRF1-4</t>
  </si>
  <si>
    <t>GLO1</t>
  </si>
  <si>
    <t>YAP1</t>
  </si>
  <si>
    <t>ERG6</t>
  </si>
  <si>
    <t>YML6</t>
  </si>
  <si>
    <t>RPS18B</t>
  </si>
  <si>
    <t>TSA1</t>
  </si>
  <si>
    <t>RAD52</t>
  </si>
  <si>
    <t>CAT2</t>
  </si>
  <si>
    <t>GSF2</t>
  </si>
  <si>
    <t>CYB2</t>
  </si>
  <si>
    <t>CMP2</t>
  </si>
  <si>
    <t>ORC1</t>
  </si>
  <si>
    <t>DAK1</t>
  </si>
  <si>
    <t>CPR3</t>
  </si>
  <si>
    <t>TSL1</t>
  </si>
  <si>
    <t>CAC2</t>
  </si>
  <si>
    <t>NGL3</t>
  </si>
  <si>
    <t>NDI1</t>
  </si>
  <si>
    <t>YML133C</t>
  </si>
  <si>
    <t>SEC59</t>
  </si>
  <si>
    <t>RSF1</t>
  </si>
  <si>
    <t>FET3</t>
  </si>
  <si>
    <t>ABF2</t>
  </si>
  <si>
    <t>SEG1</t>
  </si>
  <si>
    <t>YMR090W</t>
  </si>
  <si>
    <t>SNZ1</t>
  </si>
  <si>
    <t>YMR103C</t>
  </si>
  <si>
    <t>PGM2</t>
  </si>
  <si>
    <t>ADD37</t>
  </si>
  <si>
    <t>ICY1</t>
  </si>
  <si>
    <t>MRPL44</t>
  </si>
  <si>
    <t>YMR226C</t>
  </si>
  <si>
    <t>BCH1</t>
  </si>
  <si>
    <t>FAA4</t>
  </si>
  <si>
    <t>RSN1</t>
  </si>
  <si>
    <t>GPI12</t>
  </si>
  <si>
    <t>TDA1</t>
  </si>
  <si>
    <t>PRC1</t>
  </si>
  <si>
    <t>ADE4</t>
  </si>
  <si>
    <t>YMR317W</t>
  </si>
  <si>
    <t>SPO1</t>
  </si>
  <si>
    <t>IDH1</t>
  </si>
  <si>
    <t>LAT1</t>
  </si>
  <si>
    <t>MLF3</t>
  </si>
  <si>
    <t>PHO23</t>
  </si>
  <si>
    <t>LEU4</t>
  </si>
  <si>
    <t>YNL115C</t>
  </si>
  <si>
    <t>ESBP6</t>
  </si>
  <si>
    <t>NSG2</t>
  </si>
  <si>
    <t>MDG1</t>
  </si>
  <si>
    <t>MRPL22</t>
  </si>
  <si>
    <t>SWT21</t>
  </si>
  <si>
    <t>LAP3</t>
  </si>
  <si>
    <t>ZWF1</t>
  </si>
  <si>
    <t>ATG2</t>
  </si>
  <si>
    <t>SLA2</t>
  </si>
  <si>
    <t>RTC4</t>
  </si>
  <si>
    <t>SIP3</t>
  </si>
  <si>
    <t>ATX1</t>
  </si>
  <si>
    <t>YIF1</t>
  </si>
  <si>
    <t>PCL1</t>
  </si>
  <si>
    <t>MCK1</t>
  </si>
  <si>
    <t>KRE1</t>
  </si>
  <si>
    <t>RPD3</t>
  </si>
  <si>
    <t>RPC34</t>
  </si>
  <si>
    <t>TIM23</t>
  </si>
  <si>
    <t>SNF12</t>
  </si>
  <si>
    <t>ARC35</t>
  </si>
  <si>
    <t>DPI29</t>
  </si>
  <si>
    <t>COQ2</t>
  </si>
  <si>
    <t>MVD1</t>
  </si>
  <si>
    <t>MAN2</t>
  </si>
  <si>
    <t>AIF1</t>
  </si>
  <si>
    <t>PRE6</t>
  </si>
  <si>
    <t>AIM39</t>
  </si>
  <si>
    <t>MAM3</t>
  </si>
  <si>
    <t>ATG34</t>
  </si>
  <si>
    <t>TPT1</t>
  </si>
  <si>
    <t>SHR5</t>
  </si>
  <si>
    <t>MCH4</t>
  </si>
  <si>
    <t>YGK3</t>
  </si>
  <si>
    <t>GAS4</t>
  </si>
  <si>
    <t>PPM2</t>
  </si>
  <si>
    <t>ZPS1</t>
  </si>
  <si>
    <t>HPF1</t>
  </si>
  <si>
    <t>BDS1</t>
  </si>
  <si>
    <t>MCO10</t>
  </si>
  <si>
    <t>CRS5</t>
  </si>
  <si>
    <t>PEP12</t>
  </si>
  <si>
    <t>CYC2</t>
  </si>
  <si>
    <t>GLO4</t>
  </si>
  <si>
    <t>VHS3</t>
  </si>
  <si>
    <t>LPL1</t>
  </si>
  <si>
    <t>TCB1</t>
  </si>
  <si>
    <t>VPS21</t>
  </si>
  <si>
    <t>PFY1</t>
  </si>
  <si>
    <t>IDH2</t>
  </si>
  <si>
    <t>MRPL23</t>
  </si>
  <si>
    <t>PDR5</t>
  </si>
  <si>
    <t>DDP1</t>
  </si>
  <si>
    <t>AIM41</t>
  </si>
  <si>
    <t>DSC3</t>
  </si>
  <si>
    <t>RPL33B</t>
  </si>
  <si>
    <t>YOR238W</t>
  </si>
  <si>
    <t>RDL1</t>
  </si>
  <si>
    <t>CPA1</t>
  </si>
  <si>
    <t>RPA43</t>
  </si>
  <si>
    <t>PYK2</t>
  </si>
  <si>
    <t>PRE10</t>
  </si>
  <si>
    <t>PIP2</t>
  </si>
  <si>
    <t>YOR365C</t>
  </si>
  <si>
    <t>ATF1</t>
  </si>
  <si>
    <t>RDR1</t>
  </si>
  <si>
    <t>PHR1</t>
  </si>
  <si>
    <t>FDH1</t>
  </si>
  <si>
    <t>LSP1</t>
  </si>
  <si>
    <t>ERG10</t>
  </si>
  <si>
    <t>PMA2</t>
  </si>
  <si>
    <t>ALD6</t>
  </si>
  <si>
    <t>DPC25</t>
  </si>
  <si>
    <t>GDE1</t>
  </si>
  <si>
    <t>ODC1</t>
  </si>
  <si>
    <t>FMP40</t>
  </si>
  <si>
    <t>SSO1</t>
  </si>
  <si>
    <t>FUM1</t>
  </si>
  <si>
    <t>SAM4</t>
  </si>
  <si>
    <t>MIN8</t>
  </si>
  <si>
    <t>SDD4</t>
  </si>
  <si>
    <t>ATH1</t>
  </si>
  <si>
    <t>ERV2</t>
  </si>
  <si>
    <t>MSF1</t>
  </si>
  <si>
    <t>RGC1</t>
  </si>
  <si>
    <t>LOA1</t>
  </si>
  <si>
    <t>TAZ1</t>
  </si>
  <si>
    <t>ASN1</t>
  </si>
  <si>
    <t>RHO1</t>
  </si>
  <si>
    <t>QCR2</t>
  </si>
  <si>
    <t>Consortia LOG2FC</t>
  </si>
  <si>
    <t>Consortia FDR</t>
  </si>
  <si>
    <t>Pairwise + Td -Log10(FDR)</t>
  </si>
  <si>
    <t>Consortia -Log10(FDR)</t>
  </si>
  <si>
    <t>YBL098W</t>
  </si>
  <si>
    <t>YBR054W</t>
  </si>
  <si>
    <t>YDL244W</t>
  </si>
  <si>
    <t>YDR089W</t>
  </si>
  <si>
    <t>YER042W</t>
  </si>
  <si>
    <t>YFL059W</t>
  </si>
  <si>
    <t>YFR047C</t>
  </si>
  <si>
    <t>YGL187C</t>
  </si>
  <si>
    <t>YGR248W</t>
  </si>
  <si>
    <t>YGR255C</t>
  </si>
  <si>
    <t>YGR260W</t>
  </si>
  <si>
    <t>YJL048C</t>
  </si>
  <si>
    <t>YJL214W</t>
  </si>
  <si>
    <t>YJR010W</t>
  </si>
  <si>
    <t>YJR078W</t>
  </si>
  <si>
    <t>YJR137C</t>
  </si>
  <si>
    <t>YJR156C</t>
  </si>
  <si>
    <t>YKL001C</t>
  </si>
  <si>
    <t>YKL194C</t>
  </si>
  <si>
    <t>YLR038C</t>
  </si>
  <si>
    <t>YLR134W</t>
  </si>
  <si>
    <t>YLR231C</t>
  </si>
  <si>
    <t>YML028W</t>
  </si>
  <si>
    <t>YMR251W-A</t>
  </si>
  <si>
    <t>YNL052W</t>
  </si>
  <si>
    <t>YNL334C</t>
  </si>
  <si>
    <t>YOL159C</t>
  </si>
  <si>
    <t>YOR011W</t>
  </si>
  <si>
    <t>YOR065W</t>
  </si>
  <si>
    <t>YOR153W</t>
  </si>
  <si>
    <t>YOR230W</t>
  </si>
  <si>
    <t>YPR121W</t>
  </si>
  <si>
    <t>YPR191W</t>
  </si>
  <si>
    <t>Pairwise Lt LOG2FC2</t>
  </si>
  <si>
    <t>ORF</t>
  </si>
  <si>
    <t>GENE ID</t>
  </si>
  <si>
    <t>All Genes</t>
  </si>
  <si>
    <t>Exclude Common 24 Genes</t>
  </si>
  <si>
    <t>Q0120</t>
  </si>
  <si>
    <t>YAL008W</t>
  </si>
  <si>
    <t>YAL012W</t>
  </si>
  <si>
    <t>YAL013W</t>
  </si>
  <si>
    <t>YAL014C</t>
  </si>
  <si>
    <t>YAL015C</t>
  </si>
  <si>
    <t>YAL016W</t>
  </si>
  <si>
    <t>YAL022C</t>
  </si>
  <si>
    <t>YAL032C</t>
  </si>
  <si>
    <t>YAL039C</t>
  </si>
  <si>
    <t>YAL043C</t>
  </si>
  <si>
    <t>YAL044W-A</t>
  </si>
  <si>
    <t>YAL049C</t>
  </si>
  <si>
    <t>YAL053W</t>
  </si>
  <si>
    <t>YAL056W</t>
  </si>
  <si>
    <t>YAR035W</t>
  </si>
  <si>
    <t>YBL007C</t>
  </si>
  <si>
    <t>YBL022C</t>
  </si>
  <si>
    <t>YBL030C</t>
  </si>
  <si>
    <t>YBL033C</t>
  </si>
  <si>
    <t>YBL041W</t>
  </si>
  <si>
    <t>YBL043W</t>
  </si>
  <si>
    <t>YBL047C</t>
  </si>
  <si>
    <t>YBL050W</t>
  </si>
  <si>
    <t>YBL064C</t>
  </si>
  <si>
    <t>YBL078C</t>
  </si>
  <si>
    <t>YBL080C</t>
  </si>
  <si>
    <t>YBL087C</t>
  </si>
  <si>
    <t>YBL091C</t>
  </si>
  <si>
    <t>YBL091C-A</t>
  </si>
  <si>
    <t>YBL099W</t>
  </si>
  <si>
    <t>YBL107C</t>
  </si>
  <si>
    <t>YBR011C</t>
  </si>
  <si>
    <t>YBR014C</t>
  </si>
  <si>
    <t>YBR026C</t>
  </si>
  <si>
    <t>YBR029C</t>
  </si>
  <si>
    <t>YBR033W</t>
  </si>
  <si>
    <t>YBR036C</t>
  </si>
  <si>
    <t>YBR039W</t>
  </si>
  <si>
    <t>YBR043C</t>
  </si>
  <si>
    <t>YBR044C</t>
  </si>
  <si>
    <t>YBR045C</t>
  </si>
  <si>
    <t>YBR046C</t>
  </si>
  <si>
    <t>YBR052C</t>
  </si>
  <si>
    <t>YBR059C</t>
  </si>
  <si>
    <t>YBR077C</t>
  </si>
  <si>
    <t>YBR078W</t>
  </si>
  <si>
    <t>YBR080C</t>
  </si>
  <si>
    <t>YBR085W</t>
  </si>
  <si>
    <t>YBR105C</t>
  </si>
  <si>
    <t>YBR111C</t>
  </si>
  <si>
    <t>YBR118W</t>
  </si>
  <si>
    <t>YBR126C</t>
  </si>
  <si>
    <t>YBR132C</t>
  </si>
  <si>
    <t>YBR149W</t>
  </si>
  <si>
    <t>YBR169C</t>
  </si>
  <si>
    <t>YBR173C</t>
  </si>
  <si>
    <t>YBR177C</t>
  </si>
  <si>
    <t>YBR193C</t>
  </si>
  <si>
    <t>YBR202W</t>
  </si>
  <si>
    <t>YBR203W</t>
  </si>
  <si>
    <t>YBR204C</t>
  </si>
  <si>
    <t>YBR212W</t>
  </si>
  <si>
    <t>YBR221C</t>
  </si>
  <si>
    <t>YBR222C</t>
  </si>
  <si>
    <t>YBR230C</t>
  </si>
  <si>
    <t>YBR231C</t>
  </si>
  <si>
    <t>YBR233W</t>
  </si>
  <si>
    <t>YBR234C</t>
  </si>
  <si>
    <t>YBR240C</t>
  </si>
  <si>
    <t>YBR260C</t>
  </si>
  <si>
    <t>YCL008C</t>
  </si>
  <si>
    <t>YCL010C</t>
  </si>
  <si>
    <t>YCL017C</t>
  </si>
  <si>
    <t>YCL018W</t>
  </si>
  <si>
    <t>YCL032W</t>
  </si>
  <si>
    <t>YCL033C</t>
  </si>
  <si>
    <t>YCL035C</t>
  </si>
  <si>
    <t>YCL039W</t>
  </si>
  <si>
    <t>YCL040W</t>
  </si>
  <si>
    <t>YCL043C</t>
  </si>
  <si>
    <t>YCL057C-A</t>
  </si>
  <si>
    <t>YCL057W</t>
  </si>
  <si>
    <t>YCR004C</t>
  </si>
  <si>
    <t>YCR020C</t>
  </si>
  <si>
    <t>YCR030C</t>
  </si>
  <si>
    <t>YCR069W</t>
  </si>
  <si>
    <t>YCR075W-A</t>
  </si>
  <si>
    <t>YCR076C</t>
  </si>
  <si>
    <t>YCR079W</t>
  </si>
  <si>
    <t>YCR088W</t>
  </si>
  <si>
    <t>YCR105W</t>
  </si>
  <si>
    <t>YDL004W</t>
  </si>
  <si>
    <t>YDL007W</t>
  </si>
  <si>
    <t>YDL019C</t>
  </si>
  <si>
    <t>YDL024C</t>
  </si>
  <si>
    <t>YDL025C</t>
  </si>
  <si>
    <t>YDL029W</t>
  </si>
  <si>
    <t>YDL072C</t>
  </si>
  <si>
    <t>YDL078C</t>
  </si>
  <si>
    <t>YDL097C</t>
  </si>
  <si>
    <t>YDL106C</t>
  </si>
  <si>
    <t>YDL110C</t>
  </si>
  <si>
    <t>YDL126C</t>
  </si>
  <si>
    <t>YDL130W-A</t>
  </si>
  <si>
    <t>YDL134C</t>
  </si>
  <si>
    <t>YDL137W</t>
  </si>
  <si>
    <t>YDL138W</t>
  </si>
  <si>
    <t>YDL142C</t>
  </si>
  <si>
    <t>YDL147W</t>
  </si>
  <si>
    <t>YDL149W</t>
  </si>
  <si>
    <t>YDL159W</t>
  </si>
  <si>
    <t>YDL169C</t>
  </si>
  <si>
    <t>YDL173W</t>
  </si>
  <si>
    <t>YDL174C</t>
  </si>
  <si>
    <t>YDL181W</t>
  </si>
  <si>
    <t>YDL194W</t>
  </si>
  <si>
    <t>YDL222C</t>
  </si>
  <si>
    <t>YDL224C</t>
  </si>
  <si>
    <t>YDL233W</t>
  </si>
  <si>
    <t>YDL236W</t>
  </si>
  <si>
    <t>YDL243C</t>
  </si>
  <si>
    <t>YDR001C</t>
  </si>
  <si>
    <t>YDR003W</t>
  </si>
  <si>
    <t>YDR009W</t>
  </si>
  <si>
    <t>YDR032C</t>
  </si>
  <si>
    <t>YDR044W</t>
  </si>
  <si>
    <t>YDR054C</t>
  </si>
  <si>
    <t>YDR055W</t>
  </si>
  <si>
    <t>YDR058C</t>
  </si>
  <si>
    <t>YDR059C</t>
  </si>
  <si>
    <t>YDR072C</t>
  </si>
  <si>
    <t>YDR074W</t>
  </si>
  <si>
    <t>YDR077W</t>
  </si>
  <si>
    <t>YDR079C-A</t>
  </si>
  <si>
    <t>YDR092W</t>
  </si>
  <si>
    <t>YDR099W</t>
  </si>
  <si>
    <t>YDR122W</t>
  </si>
  <si>
    <t>YDR129C</t>
  </si>
  <si>
    <t>YDR134C</t>
  </si>
  <si>
    <t>YDR144C</t>
  </si>
  <si>
    <t>YDR155C</t>
  </si>
  <si>
    <t>YDR169C</t>
  </si>
  <si>
    <t>YDR171W</t>
  </si>
  <si>
    <t>YDR174W</t>
  </si>
  <si>
    <t>YDR202C</t>
  </si>
  <si>
    <t>YDR205W</t>
  </si>
  <si>
    <t>YDR229W</t>
  </si>
  <si>
    <t>YDR258C</t>
  </si>
  <si>
    <t>YDR270W</t>
  </si>
  <si>
    <t>YDR272W</t>
  </si>
  <si>
    <t>YDR273W</t>
  </si>
  <si>
    <t>YDR275W</t>
  </si>
  <si>
    <t>YDR284C</t>
  </si>
  <si>
    <t>YDR294C</t>
  </si>
  <si>
    <t>YDR298C</t>
  </si>
  <si>
    <t>YDR304C</t>
  </si>
  <si>
    <t>YDR330W</t>
  </si>
  <si>
    <t>YDR342C</t>
  </si>
  <si>
    <t>YDR343C</t>
  </si>
  <si>
    <t>YDR345C</t>
  </si>
  <si>
    <t>YDR353W</t>
  </si>
  <si>
    <t>YDR377W</t>
  </si>
  <si>
    <t>YDR379C-A</t>
  </si>
  <si>
    <t>YDR388W</t>
  </si>
  <si>
    <t>YDR394W</t>
  </si>
  <si>
    <t>YDR405W</t>
  </si>
  <si>
    <t>YDR406W</t>
  </si>
  <si>
    <t>YDR435C</t>
  </si>
  <si>
    <t>YDR441C</t>
  </si>
  <si>
    <t>YDR452W</t>
  </si>
  <si>
    <t>YDR456W</t>
  </si>
  <si>
    <t>YDR461C-A</t>
  </si>
  <si>
    <t>YDR463W</t>
  </si>
  <si>
    <t>YDR479C</t>
  </si>
  <si>
    <t>YDR497C</t>
  </si>
  <si>
    <t>YDR502C</t>
  </si>
  <si>
    <t>YDR505C</t>
  </si>
  <si>
    <t>YDR506C</t>
  </si>
  <si>
    <t>YDR512C</t>
  </si>
  <si>
    <t>YDR513W</t>
  </si>
  <si>
    <t>YDR515W</t>
  </si>
  <si>
    <t>YDR516C</t>
  </si>
  <si>
    <t>YDR517W</t>
  </si>
  <si>
    <t>YDR530C</t>
  </si>
  <si>
    <t>YDR538W</t>
  </si>
  <si>
    <t>YEL018W</t>
  </si>
  <si>
    <t>YEL020C</t>
  </si>
  <si>
    <t>YEL038W</t>
  </si>
  <si>
    <t>YEL041W</t>
  </si>
  <si>
    <t>YEL044W</t>
  </si>
  <si>
    <t>YEL058W</t>
  </si>
  <si>
    <t>YEL060C</t>
  </si>
  <si>
    <t>YER004W</t>
  </si>
  <si>
    <t>YER011W</t>
  </si>
  <si>
    <t>YER020W</t>
  </si>
  <si>
    <t>YER023W</t>
  </si>
  <si>
    <t>YER026C</t>
  </si>
  <si>
    <t>YER043C</t>
  </si>
  <si>
    <t>YER062C</t>
  </si>
  <si>
    <t>YER075C</t>
  </si>
  <si>
    <t>YER080W</t>
  </si>
  <si>
    <t>YER088C</t>
  </si>
  <si>
    <t>YER089C</t>
  </si>
  <si>
    <t>YER091C</t>
  </si>
  <si>
    <t>YER119C</t>
  </si>
  <si>
    <t>YER136W</t>
  </si>
  <si>
    <t>YER142C</t>
  </si>
  <si>
    <t>YER163C</t>
  </si>
  <si>
    <t>YER170W</t>
  </si>
  <si>
    <t>YER177W</t>
  </si>
  <si>
    <t>YER178W</t>
  </si>
  <si>
    <t>YER190W</t>
  </si>
  <si>
    <t>YFL010C</t>
  </si>
  <si>
    <t>YFL014W</t>
  </si>
  <si>
    <t>YFL016C</t>
  </si>
  <si>
    <t>YFL018C</t>
  </si>
  <si>
    <t>YFL028C</t>
  </si>
  <si>
    <t>YFL029C</t>
  </si>
  <si>
    <t>YFL044C</t>
  </si>
  <si>
    <t>YFR010W</t>
  </si>
  <si>
    <t>YFR014C</t>
  </si>
  <si>
    <t>YFR015C</t>
  </si>
  <si>
    <t>YFR017C</t>
  </si>
  <si>
    <t>YFR029W</t>
  </si>
  <si>
    <t>YFR030W</t>
  </si>
  <si>
    <t>YFR034C</t>
  </si>
  <si>
    <t>YFR049W</t>
  </si>
  <si>
    <t>YFR051C</t>
  </si>
  <si>
    <t>YGL006W</t>
  </si>
  <si>
    <t>YGL011C</t>
  </si>
  <si>
    <t>YGL027C</t>
  </si>
  <si>
    <t>YGL035C</t>
  </si>
  <si>
    <t>YGL037C</t>
  </si>
  <si>
    <t>YGL056C</t>
  </si>
  <si>
    <t>YGL071W</t>
  </si>
  <si>
    <t>YGL073W</t>
  </si>
  <si>
    <t>YGL087C</t>
  </si>
  <si>
    <t>YGL121C</t>
  </si>
  <si>
    <t>YGL125W</t>
  </si>
  <si>
    <t>YGL134W</t>
  </si>
  <si>
    <t>YGL156W</t>
  </si>
  <si>
    <t>YGL160W</t>
  </si>
  <si>
    <t>YGL166W</t>
  </si>
  <si>
    <t>YGL179C</t>
  </si>
  <si>
    <t>YGL180W</t>
  </si>
  <si>
    <t>YGL186C</t>
  </si>
  <si>
    <t>YGL191W</t>
  </si>
  <si>
    <t>YGL198W</t>
  </si>
  <si>
    <t>YGL208W</t>
  </si>
  <si>
    <t>YGL209W</t>
  </si>
  <si>
    <t>YGL219C</t>
  </si>
  <si>
    <t>YGL237C</t>
  </si>
  <si>
    <t>YGL248W</t>
  </si>
  <si>
    <t>YGR019W</t>
  </si>
  <si>
    <t>YGR040W</t>
  </si>
  <si>
    <t>YGR043C</t>
  </si>
  <si>
    <t>YGR052W</t>
  </si>
  <si>
    <t>YGR055W</t>
  </si>
  <si>
    <t>YGR065C</t>
  </si>
  <si>
    <t>YGR080W</t>
  </si>
  <si>
    <t>YGR086C</t>
  </si>
  <si>
    <t>YGR087C</t>
  </si>
  <si>
    <t>YGR100W</t>
  </si>
  <si>
    <t>YGR135W</t>
  </si>
  <si>
    <t>YGR138C</t>
  </si>
  <si>
    <t>YGR144W</t>
  </si>
  <si>
    <t>YGR155W</t>
  </si>
  <si>
    <t>YGR157W</t>
  </si>
  <si>
    <t>YGR161C</t>
  </si>
  <si>
    <t>YGR194C</t>
  </si>
  <si>
    <t>YGR207C</t>
  </si>
  <si>
    <t>YGR209C</t>
  </si>
  <si>
    <t>YGR231C</t>
  </si>
  <si>
    <t>YGR232W</t>
  </si>
  <si>
    <t>YGR235C</t>
  </si>
  <si>
    <t>YGR244C</t>
  </si>
  <si>
    <t>YGR253C</t>
  </si>
  <si>
    <t>YGR257C</t>
  </si>
  <si>
    <t>YGR279C</t>
  </si>
  <si>
    <t>YGR282C</t>
  </si>
  <si>
    <t>YGR287C</t>
  </si>
  <si>
    <t>YHL020C</t>
  </si>
  <si>
    <t>YHL022C</t>
  </si>
  <si>
    <t>YHL027W</t>
  </si>
  <si>
    <t>YHL030W</t>
  </si>
  <si>
    <t>YHL031C</t>
  </si>
  <si>
    <t>YHL032C</t>
  </si>
  <si>
    <t>YHL034C</t>
  </si>
  <si>
    <t>YHR006W</t>
  </si>
  <si>
    <t>YHR008C</t>
  </si>
  <si>
    <t>YHR010W</t>
  </si>
  <si>
    <t>YHR016C</t>
  </si>
  <si>
    <t>YHR028C</t>
  </si>
  <si>
    <t>YHR030C</t>
  </si>
  <si>
    <t>YHR037W</t>
  </si>
  <si>
    <t>YHR041C</t>
  </si>
  <si>
    <t>YHR043C</t>
  </si>
  <si>
    <t>YHR048W</t>
  </si>
  <si>
    <t>YHR050W</t>
  </si>
  <si>
    <t>YHR057C</t>
  </si>
  <si>
    <t>YHR080C</t>
  </si>
  <si>
    <t>YHR087W</t>
  </si>
  <si>
    <t>YHR092C</t>
  </si>
  <si>
    <t>YHR094C</t>
  </si>
  <si>
    <t>YHR104W</t>
  </si>
  <si>
    <t>YHR141C</t>
  </si>
  <si>
    <t>YHR161C</t>
  </si>
  <si>
    <t>YHR175W</t>
  </si>
  <si>
    <t>YHR176W</t>
  </si>
  <si>
    <t>YHR190W</t>
  </si>
  <si>
    <t>YHR200W</t>
  </si>
  <si>
    <t>YHR209W</t>
  </si>
  <si>
    <t>YIL007C</t>
  </si>
  <si>
    <t>YIL010W</t>
  </si>
  <si>
    <t>YIL033C</t>
  </si>
  <si>
    <t>YIL041W</t>
  </si>
  <si>
    <t>YIL045W</t>
  </si>
  <si>
    <t>YIL046W</t>
  </si>
  <si>
    <t>YIL062C</t>
  </si>
  <si>
    <t>YIL074C</t>
  </si>
  <si>
    <t>YIL075C</t>
  </si>
  <si>
    <t>YIL077C</t>
  </si>
  <si>
    <t>YIL107C</t>
  </si>
  <si>
    <t>YIL111W</t>
  </si>
  <si>
    <t>YIL121W</t>
  </si>
  <si>
    <t>YIL136W</t>
  </si>
  <si>
    <t>YIL146C</t>
  </si>
  <si>
    <t>YIL153W</t>
  </si>
  <si>
    <t>YIL154C</t>
  </si>
  <si>
    <t>YIL155C</t>
  </si>
  <si>
    <t>YIL162W</t>
  </si>
  <si>
    <t>YIR003W</t>
  </si>
  <si>
    <t>YIR006C</t>
  </si>
  <si>
    <t>YIR007W</t>
  </si>
  <si>
    <t>YIR017C</t>
  </si>
  <si>
    <t>YIR018W</t>
  </si>
  <si>
    <t>YIR036C</t>
  </si>
  <si>
    <t>YIR037W</t>
  </si>
  <si>
    <t>YIR038C</t>
  </si>
  <si>
    <t>YJL020C</t>
  </si>
  <si>
    <t>YJL042W</t>
  </si>
  <si>
    <t>YJL057C</t>
  </si>
  <si>
    <t>YJL060W</t>
  </si>
  <si>
    <t>YJL062W-A</t>
  </si>
  <si>
    <t>YJL066C</t>
  </si>
  <si>
    <t>YJL079C</t>
  </si>
  <si>
    <t>YJL082W</t>
  </si>
  <si>
    <t>YJL099W</t>
  </si>
  <si>
    <t>YJL100W</t>
  </si>
  <si>
    <t>YJL101C</t>
  </si>
  <si>
    <t>YJL102W</t>
  </si>
  <si>
    <t>YJL131C</t>
  </si>
  <si>
    <t>YJL133W</t>
  </si>
  <si>
    <t>YJL141C</t>
  </si>
  <si>
    <t>YJL146W</t>
  </si>
  <si>
    <t>YJL151C</t>
  </si>
  <si>
    <t>YJL153C</t>
  </si>
  <si>
    <t>YJL167W</t>
  </si>
  <si>
    <t>YJL172W</t>
  </si>
  <si>
    <t>YJL174W</t>
  </si>
  <si>
    <t>YJL210W</t>
  </si>
  <si>
    <t>YJL216C</t>
  </si>
  <si>
    <t>YJR008W</t>
  </si>
  <si>
    <t>YJR025C</t>
  </si>
  <si>
    <t>YJR047C</t>
  </si>
  <si>
    <t>YJR059W</t>
  </si>
  <si>
    <t>YJR061W</t>
  </si>
  <si>
    <t>YJR065C</t>
  </si>
  <si>
    <t>YJR073C</t>
  </si>
  <si>
    <t>YJR080C</t>
  </si>
  <si>
    <t>YJR112W</t>
  </si>
  <si>
    <t>YJR121W</t>
  </si>
  <si>
    <t>YJR130C</t>
  </si>
  <si>
    <t>YJR131W</t>
  </si>
  <si>
    <t>YJR148W</t>
  </si>
  <si>
    <t>YJR155W</t>
  </si>
  <si>
    <t>YJR159W</t>
  </si>
  <si>
    <t>YKL007W</t>
  </si>
  <si>
    <t>YKL008C</t>
  </si>
  <si>
    <t>YKL016C</t>
  </si>
  <si>
    <t>YKL019W</t>
  </si>
  <si>
    <t>YKL034W</t>
  </si>
  <si>
    <t>YKL046C</t>
  </si>
  <si>
    <t>YKL062W</t>
  </si>
  <si>
    <t>YKL065C</t>
  </si>
  <si>
    <t>YKL067W</t>
  </si>
  <si>
    <t>YKL085W</t>
  </si>
  <si>
    <t>YKL094W</t>
  </si>
  <si>
    <t>YKL096W</t>
  </si>
  <si>
    <t>YKL103C</t>
  </si>
  <si>
    <t>YKL104C</t>
  </si>
  <si>
    <t>YKL112W</t>
  </si>
  <si>
    <t>YKL113C</t>
  </si>
  <si>
    <t>YKL120W</t>
  </si>
  <si>
    <t>YKL145W</t>
  </si>
  <si>
    <t>YKL150W</t>
  </si>
  <si>
    <t>YKL151C</t>
  </si>
  <si>
    <t>YKL157W</t>
  </si>
  <si>
    <t>YKL159C</t>
  </si>
  <si>
    <t>YKL161C</t>
  </si>
  <si>
    <t>YKL164C</t>
  </si>
  <si>
    <t>YKL165C</t>
  </si>
  <si>
    <t>YKL175W</t>
  </si>
  <si>
    <t>YKL185W</t>
  </si>
  <si>
    <t>YKL187C</t>
  </si>
  <si>
    <t>YKL188C</t>
  </si>
  <si>
    <t>YKL193C</t>
  </si>
  <si>
    <t>YKL195W</t>
  </si>
  <si>
    <t>YKL198C</t>
  </si>
  <si>
    <t>YKL201C</t>
  </si>
  <si>
    <t>YKL210W</t>
  </si>
  <si>
    <t>YKL213C</t>
  </si>
  <si>
    <t>YKR001C</t>
  </si>
  <si>
    <t>YKR007W</t>
  </si>
  <si>
    <t>YKR016W</t>
  </si>
  <si>
    <t>YKR042W</t>
  </si>
  <si>
    <t>YKR046C</t>
  </si>
  <si>
    <t>YKR049C</t>
  </si>
  <si>
    <t>YKR058W</t>
  </si>
  <si>
    <t>YKR059W</t>
  </si>
  <si>
    <t>YKR067W</t>
  </si>
  <si>
    <t>YKR069W</t>
  </si>
  <si>
    <t>YKR083C</t>
  </si>
  <si>
    <t>YKR084C</t>
  </si>
  <si>
    <t>YKR094C</t>
  </si>
  <si>
    <t>YKR097W</t>
  </si>
  <si>
    <t>YKR098C</t>
  </si>
  <si>
    <t>YLL001W</t>
  </si>
  <si>
    <t>YLL019C</t>
  </si>
  <si>
    <t>YLL028W</t>
  </si>
  <si>
    <t>YLL039C</t>
  </si>
  <si>
    <t>YLL040C</t>
  </si>
  <si>
    <t>YLL043W</t>
  </si>
  <si>
    <t>YLL055W</t>
  </si>
  <si>
    <t>YLR004C</t>
  </si>
  <si>
    <t>YLR019W</t>
  </si>
  <si>
    <t>YLR023C</t>
  </si>
  <si>
    <t>YLR027C</t>
  </si>
  <si>
    <t>YLR028C</t>
  </si>
  <si>
    <t>YLR059C</t>
  </si>
  <si>
    <t>YLR070C</t>
  </si>
  <si>
    <t>YLR072W</t>
  </si>
  <si>
    <t>YLR075W</t>
  </si>
  <si>
    <t>YLR079W</t>
  </si>
  <si>
    <t>YLR081W</t>
  </si>
  <si>
    <t>YLR092W</t>
  </si>
  <si>
    <t>YLR093C</t>
  </si>
  <si>
    <t>YLR118C</t>
  </si>
  <si>
    <t>YLR128W</t>
  </si>
  <si>
    <t>YLR132C</t>
  </si>
  <si>
    <t>YLR133W</t>
  </si>
  <si>
    <t>YLR141W</t>
  </si>
  <si>
    <t>YLR146C</t>
  </si>
  <si>
    <t>YLR162W-A</t>
  </si>
  <si>
    <t>YLR168C</t>
  </si>
  <si>
    <t>YLR178C</t>
  </si>
  <si>
    <t>YLR185W</t>
  </si>
  <si>
    <t>YLR189C</t>
  </si>
  <si>
    <t>YLR191W</t>
  </si>
  <si>
    <t>YLR205C</t>
  </si>
  <si>
    <t>YLR206W</t>
  </si>
  <si>
    <t>YLR219W</t>
  </si>
  <si>
    <t>YLR253W</t>
  </si>
  <si>
    <t>YLR258W</t>
  </si>
  <si>
    <t>YLR270W</t>
  </si>
  <si>
    <t>YLR284C</t>
  </si>
  <si>
    <t>YLR286C</t>
  </si>
  <si>
    <t>YLR295C</t>
  </si>
  <si>
    <t>YLR299W</t>
  </si>
  <si>
    <t>YLR303W</t>
  </si>
  <si>
    <t>YLR312C</t>
  </si>
  <si>
    <t>YLR324W</t>
  </si>
  <si>
    <t>YLR330W</t>
  </si>
  <si>
    <t>YLR352W</t>
  </si>
  <si>
    <t>YLR356W</t>
  </si>
  <si>
    <t>YLR370C</t>
  </si>
  <si>
    <t>YLR387C</t>
  </si>
  <si>
    <t>YLR390W-A</t>
  </si>
  <si>
    <t>YLR406C</t>
  </si>
  <si>
    <t>YLR413W</t>
  </si>
  <si>
    <t>YLR417W</t>
  </si>
  <si>
    <t>YLR429W</t>
  </si>
  <si>
    <t>YLR438W</t>
  </si>
  <si>
    <t>YLR454W</t>
  </si>
  <si>
    <t>YLR466W</t>
  </si>
  <si>
    <t>YML007W</t>
  </si>
  <si>
    <t>YML008C</t>
  </si>
  <si>
    <t>YML013W</t>
  </si>
  <si>
    <t>YML027W</t>
  </si>
  <si>
    <t>YML042W</t>
  </si>
  <si>
    <t>YML048W</t>
  </si>
  <si>
    <t>YML049C</t>
  </si>
  <si>
    <t>YML054C</t>
  </si>
  <si>
    <t>YML057W</t>
  </si>
  <si>
    <t>YML070W</t>
  </si>
  <si>
    <t>YML075C</t>
  </si>
  <si>
    <t>YML078W</t>
  </si>
  <si>
    <t>YML100W</t>
  </si>
  <si>
    <t>YML110C</t>
  </si>
  <si>
    <t>YML112W</t>
  </si>
  <si>
    <t>YML118W</t>
  </si>
  <si>
    <t>YML128C</t>
  </si>
  <si>
    <t>YMR002W</t>
  </si>
  <si>
    <t>YMR009W</t>
  </si>
  <si>
    <t>YMR011W</t>
  </si>
  <si>
    <t>YMR026C</t>
  </si>
  <si>
    <t>YMR030W</t>
  </si>
  <si>
    <t>YMR031C</t>
  </si>
  <si>
    <t>YMR035W</t>
  </si>
  <si>
    <t>YMR041C</t>
  </si>
  <si>
    <t>YMR048W</t>
  </si>
  <si>
    <t>YMR054W</t>
  </si>
  <si>
    <t>YMR058W</t>
  </si>
  <si>
    <t>YMR072W</t>
  </si>
  <si>
    <t>YMR086W</t>
  </si>
  <si>
    <t>YMR089C</t>
  </si>
  <si>
    <t>YMR092C</t>
  </si>
  <si>
    <t>YMR096W</t>
  </si>
  <si>
    <t>YMR101C</t>
  </si>
  <si>
    <t>YMR105C</t>
  </si>
  <si>
    <t>YMR109W</t>
  </si>
  <si>
    <t>YMR110C</t>
  </si>
  <si>
    <t>YMR136W</t>
  </si>
  <si>
    <t>YMR145C</t>
  </si>
  <si>
    <t>YMR148W</t>
  </si>
  <si>
    <t>YMR149W</t>
  </si>
  <si>
    <t>YMR152W</t>
  </si>
  <si>
    <t>YMR169C</t>
  </si>
  <si>
    <t>YMR170C</t>
  </si>
  <si>
    <t>YMR173W</t>
  </si>
  <si>
    <t>YMR184W</t>
  </si>
  <si>
    <t>YMR191W</t>
  </si>
  <si>
    <t>YMR194C-B</t>
  </si>
  <si>
    <t>YMR200W</t>
  </si>
  <si>
    <t>YMR237W</t>
  </si>
  <si>
    <t>YMR238W</t>
  </si>
  <si>
    <t>YMR246W</t>
  </si>
  <si>
    <t>YMR250W</t>
  </si>
  <si>
    <t>YMR261C</t>
  </si>
  <si>
    <t>YMR266W</t>
  </si>
  <si>
    <t>YMR271C</t>
  </si>
  <si>
    <t>YMR276W</t>
  </si>
  <si>
    <t>YMR281W</t>
  </si>
  <si>
    <t>YMR291W</t>
  </si>
  <si>
    <t>YMR297W</t>
  </si>
  <si>
    <t>YMR302C</t>
  </si>
  <si>
    <t>YMR311C</t>
  </si>
  <si>
    <t>YNL012W</t>
  </si>
  <si>
    <t>YNL014W</t>
  </si>
  <si>
    <t>YNL015W</t>
  </si>
  <si>
    <t>YNL024C</t>
  </si>
  <si>
    <t>YNL037C</t>
  </si>
  <si>
    <t>YNL045W</t>
  </si>
  <si>
    <t>YNL055C</t>
  </si>
  <si>
    <t>YNL071W</t>
  </si>
  <si>
    <t>YNL074C</t>
  </si>
  <si>
    <t>YNL096C</t>
  </si>
  <si>
    <t>YNL097C</t>
  </si>
  <si>
    <t>YNL098C</t>
  </si>
  <si>
    <t>YNL125C</t>
  </si>
  <si>
    <t>YNL138W</t>
  </si>
  <si>
    <t>YNL148C</t>
  </si>
  <si>
    <t>YNL156C</t>
  </si>
  <si>
    <t>YNL169C</t>
  </si>
  <si>
    <t>YNL173C</t>
  </si>
  <si>
    <t>YNL187W</t>
  </si>
  <si>
    <t>YNL215W</t>
  </si>
  <si>
    <t>YNL237W</t>
  </si>
  <si>
    <t>YNL239W</t>
  </si>
  <si>
    <t>YNL241C</t>
  </si>
  <si>
    <t>YNL242W</t>
  </si>
  <si>
    <t>YNL254C</t>
  </si>
  <si>
    <t>YNL257C</t>
  </si>
  <si>
    <t>YNL265C</t>
  </si>
  <si>
    <t>YNL274C</t>
  </si>
  <si>
    <t>YNL277W</t>
  </si>
  <si>
    <t>YNL289W</t>
  </si>
  <si>
    <t>YNL301C</t>
  </si>
  <si>
    <t>YNL307C</t>
  </si>
  <si>
    <t>YNL321W</t>
  </si>
  <si>
    <t>YNL322C</t>
  </si>
  <si>
    <t>YNL327W</t>
  </si>
  <si>
    <t>YNL331C</t>
  </si>
  <si>
    <t>YNR001C</t>
  </si>
  <si>
    <t>YNR006W</t>
  </si>
  <si>
    <t>YNR023W</t>
  </si>
  <si>
    <t>YNR035C</t>
  </si>
  <si>
    <t>YNR039C</t>
  </si>
  <si>
    <t>YNR040W</t>
  </si>
  <si>
    <t>YNR041C</t>
  </si>
  <si>
    <t>YNR043W</t>
  </si>
  <si>
    <t>YNR074C</t>
  </si>
  <si>
    <t>YOL038W</t>
  </si>
  <si>
    <t>YOL048C</t>
  </si>
  <si>
    <t>YOL051W</t>
  </si>
  <si>
    <t>YOL055C</t>
  </si>
  <si>
    <t>YOL060C</t>
  </si>
  <si>
    <t>YOL065C</t>
  </si>
  <si>
    <t>YOL082W</t>
  </si>
  <si>
    <t>YOL084W</t>
  </si>
  <si>
    <t>YOL101C</t>
  </si>
  <si>
    <t>YOL110W</t>
  </si>
  <si>
    <t>YOL119C</t>
  </si>
  <si>
    <t>YOL128C</t>
  </si>
  <si>
    <t>YOL132W</t>
  </si>
  <si>
    <t>YOL140W</t>
  </si>
  <si>
    <t>YOL154W</t>
  </si>
  <si>
    <t>YOL155C</t>
  </si>
  <si>
    <t>YOR007C</t>
  </si>
  <si>
    <t>YOR009W</t>
  </si>
  <si>
    <t>YOR020W-A</t>
  </si>
  <si>
    <t>YOR023C</t>
  </si>
  <si>
    <t>YOR027W</t>
  </si>
  <si>
    <t>YOR036W</t>
  </si>
  <si>
    <t>YOR037W</t>
  </si>
  <si>
    <t>YOR040W</t>
  </si>
  <si>
    <t>YOR042W</t>
  </si>
  <si>
    <t>YOR054C</t>
  </si>
  <si>
    <t>YOR059C</t>
  </si>
  <si>
    <t>YOR064C</t>
  </si>
  <si>
    <t>YOR071C</t>
  </si>
  <si>
    <t>YOR083W</t>
  </si>
  <si>
    <t>YOR084W</t>
  </si>
  <si>
    <t>YOR117W</t>
  </si>
  <si>
    <t>YOR132W</t>
  </si>
  <si>
    <t>YOR136W</t>
  </si>
  <si>
    <t>YOR142W</t>
  </si>
  <si>
    <t>YOR162C</t>
  </si>
  <si>
    <t>YOR173W</t>
  </si>
  <si>
    <t>YOR185C</t>
  </si>
  <si>
    <t>YOR190W</t>
  </si>
  <si>
    <t>YOR215C</t>
  </si>
  <si>
    <t>YOR220W</t>
  </si>
  <si>
    <t>YOR221C</t>
  </si>
  <si>
    <t>YOR234C</t>
  </si>
  <si>
    <t>YOR247W</t>
  </si>
  <si>
    <t>YOR259C</t>
  </si>
  <si>
    <t>YOR285W</t>
  </si>
  <si>
    <t>YOR303W</t>
  </si>
  <si>
    <t>YOR317W</t>
  </si>
  <si>
    <t>YOR347C</t>
  </si>
  <si>
    <t>YOR348C</t>
  </si>
  <si>
    <t>YOR362C</t>
  </si>
  <si>
    <t>YOR363C</t>
  </si>
  <si>
    <t>YOR374W</t>
  </si>
  <si>
    <t>YOR377W</t>
  </si>
  <si>
    <t>YOR380W</t>
  </si>
  <si>
    <t>YOR386W</t>
  </si>
  <si>
    <t>YPL004C</t>
  </si>
  <si>
    <t>YPL006W</t>
  </si>
  <si>
    <t>YPL017C</t>
  </si>
  <si>
    <t>YPL019C</t>
  </si>
  <si>
    <t>YPL026C</t>
  </si>
  <si>
    <t>YPL028W</t>
  </si>
  <si>
    <t>YPL036W</t>
  </si>
  <si>
    <t>YPL052W</t>
  </si>
  <si>
    <t>YPL058C</t>
  </si>
  <si>
    <t>YPL061W</t>
  </si>
  <si>
    <t>YPL078C</t>
  </si>
  <si>
    <t>YPL090C</t>
  </si>
  <si>
    <t>YPL095C</t>
  </si>
  <si>
    <t>YPL110C</t>
  </si>
  <si>
    <t>YPL154C</t>
  </si>
  <si>
    <t>YPL159C</t>
  </si>
  <si>
    <t>YPL163C</t>
  </si>
  <si>
    <t>YPL186C</t>
  </si>
  <si>
    <t>YPL188W</t>
  </si>
  <si>
    <t>YPL214C</t>
  </si>
  <si>
    <t>YPL222W</t>
  </si>
  <si>
    <t>YPL228W</t>
  </si>
  <si>
    <t>YPL232W</t>
  </si>
  <si>
    <t>YPL250C</t>
  </si>
  <si>
    <t>YPL258C</t>
  </si>
  <si>
    <t>YPL260W</t>
  </si>
  <si>
    <t>YPL262W</t>
  </si>
  <si>
    <t>YPL274W</t>
  </si>
  <si>
    <t>YPR002W</t>
  </si>
  <si>
    <t>YPR024W</t>
  </si>
  <si>
    <t>YPR026W</t>
  </si>
  <si>
    <t>YPR035W</t>
  </si>
  <si>
    <t>YPR040W</t>
  </si>
  <si>
    <t>YPR073C</t>
  </si>
  <si>
    <t>YPR075C</t>
  </si>
  <si>
    <t>YPR081C</t>
  </si>
  <si>
    <t>YPR091C</t>
  </si>
  <si>
    <t>YPR093C</t>
  </si>
  <si>
    <t>YPR103W</t>
  </si>
  <si>
    <t>YPR108W</t>
  </si>
  <si>
    <t>YPR115W</t>
  </si>
  <si>
    <t>YPR122W</t>
  </si>
  <si>
    <t>YPR128C</t>
  </si>
  <si>
    <t>YPR132W</t>
  </si>
  <si>
    <t>YPR133C</t>
  </si>
  <si>
    <t>YPR140W</t>
  </si>
  <si>
    <t>YPR145W</t>
  </si>
  <si>
    <t>YPR151C</t>
  </si>
  <si>
    <t>YPR156C</t>
  </si>
  <si>
    <t>YPR157W</t>
  </si>
  <si>
    <t>YPR160W</t>
  </si>
  <si>
    <t>YPR167C</t>
  </si>
  <si>
    <t>YPR176C</t>
  </si>
  <si>
    <t>YPR182W</t>
  </si>
  <si>
    <t>YPR184W</t>
  </si>
  <si>
    <t>YPR185W</t>
  </si>
  <si>
    <t>Pairwise Td FDR2</t>
  </si>
  <si>
    <t>Exclude 24 Common Genes</t>
  </si>
  <si>
    <t>Q0045</t>
  </si>
  <si>
    <t>Q0070</t>
  </si>
  <si>
    <t>Q0115</t>
  </si>
  <si>
    <t>YAL021C</t>
  </si>
  <si>
    <t>YAL030W</t>
  </si>
  <si>
    <t>YAL042W</t>
  </si>
  <si>
    <t>YAR007C</t>
  </si>
  <si>
    <t>YAR042W</t>
  </si>
  <si>
    <t>YAR050W</t>
  </si>
  <si>
    <t>YBL001C</t>
  </si>
  <si>
    <t>YBL002W</t>
  </si>
  <si>
    <t>YBL015W</t>
  </si>
  <si>
    <t>YBL017C</t>
  </si>
  <si>
    <t>YBL038W</t>
  </si>
  <si>
    <t>YBL045C</t>
  </si>
  <si>
    <t>YBL059W</t>
  </si>
  <si>
    <t>YBL071W-A</t>
  </si>
  <si>
    <t>YBL075C</t>
  </si>
  <si>
    <t>YBL095W</t>
  </si>
  <si>
    <t>YBR001C</t>
  </si>
  <si>
    <t>YBR003W</t>
  </si>
  <si>
    <t>YBR037C</t>
  </si>
  <si>
    <t>YBR041W</t>
  </si>
  <si>
    <t>YBR068C</t>
  </si>
  <si>
    <t>YBR072W</t>
  </si>
  <si>
    <t>YBR083W</t>
  </si>
  <si>
    <t>YBR092C</t>
  </si>
  <si>
    <t>YBR093C</t>
  </si>
  <si>
    <t>YBR104W</t>
  </si>
  <si>
    <t>YBR125C</t>
  </si>
  <si>
    <t>YBR136W</t>
  </si>
  <si>
    <t>YBR163W</t>
  </si>
  <si>
    <t>YBR186W</t>
  </si>
  <si>
    <t>YBR189W</t>
  </si>
  <si>
    <t>YBR201C-A</t>
  </si>
  <si>
    <t>YBR213W</t>
  </si>
  <si>
    <t>YBR214W</t>
  </si>
  <si>
    <t>YBR223C</t>
  </si>
  <si>
    <t>YBR230W-A</t>
  </si>
  <si>
    <t>YBR264C</t>
  </si>
  <si>
    <t>YBR271W</t>
  </si>
  <si>
    <t>YBR280C</t>
  </si>
  <si>
    <t>YBR296C</t>
  </si>
  <si>
    <t>YCL026C-B</t>
  </si>
  <si>
    <t>YCL034W</t>
  </si>
  <si>
    <t>YCL047C</t>
  </si>
  <si>
    <t>YCR005C</t>
  </si>
  <si>
    <t>YCR046C</t>
  </si>
  <si>
    <t>YCR065W</t>
  </si>
  <si>
    <t>YCR073W-A</t>
  </si>
  <si>
    <t>YCR091W</t>
  </si>
  <si>
    <t>YDL008W</t>
  </si>
  <si>
    <t>YDL021W</t>
  </si>
  <si>
    <t>YDL022W</t>
  </si>
  <si>
    <t>YDL027C</t>
  </si>
  <si>
    <t>YDL037C</t>
  </si>
  <si>
    <t>YDL039C</t>
  </si>
  <si>
    <t>YDL053C</t>
  </si>
  <si>
    <t>YDL083C</t>
  </si>
  <si>
    <t>YDL121C</t>
  </si>
  <si>
    <t>YDL123W</t>
  </si>
  <si>
    <t>YDL125C</t>
  </si>
  <si>
    <t>YDL136W</t>
  </si>
  <si>
    <t>YDL195W</t>
  </si>
  <si>
    <t>YDL202W</t>
  </si>
  <si>
    <t>YDL247W</t>
  </si>
  <si>
    <t>YDR007W</t>
  </si>
  <si>
    <t>YDR022C</t>
  </si>
  <si>
    <t>YDR028C</t>
  </si>
  <si>
    <t>YDR033W</t>
  </si>
  <si>
    <t>YDR036C</t>
  </si>
  <si>
    <t>YDR041W</t>
  </si>
  <si>
    <t>YDR047W</t>
  </si>
  <si>
    <t>YDR106W</t>
  </si>
  <si>
    <t>YDR115W</t>
  </si>
  <si>
    <t>YDR116C</t>
  </si>
  <si>
    <t>YDR148C</t>
  </si>
  <si>
    <t>YDR175C</t>
  </si>
  <si>
    <t>YDR184C</t>
  </si>
  <si>
    <t>YDR213W</t>
  </si>
  <si>
    <t>YDR216W</t>
  </si>
  <si>
    <t>YDR228C</t>
  </si>
  <si>
    <t>YDR231C</t>
  </si>
  <si>
    <t>YDR236C</t>
  </si>
  <si>
    <t>YDR237W</t>
  </si>
  <si>
    <t>YDR259C</t>
  </si>
  <si>
    <t>YDR285W</t>
  </si>
  <si>
    <t>YDR293C</t>
  </si>
  <si>
    <t>YDR296W</t>
  </si>
  <si>
    <t>YDR322W</t>
  </si>
  <si>
    <t>YDR324C</t>
  </si>
  <si>
    <t>YDR368W</t>
  </si>
  <si>
    <t>YDR375C</t>
  </si>
  <si>
    <t>YDR376W</t>
  </si>
  <si>
    <t>YDR383C</t>
  </si>
  <si>
    <t>YDR400W</t>
  </si>
  <si>
    <t>YDR411C</t>
  </si>
  <si>
    <t>YDR418W</t>
  </si>
  <si>
    <t>YDR424C</t>
  </si>
  <si>
    <t>YDR430C</t>
  </si>
  <si>
    <t>YDR447C</t>
  </si>
  <si>
    <t>YDR462W</t>
  </si>
  <si>
    <t>YDR475C</t>
  </si>
  <si>
    <t>YDR481C</t>
  </si>
  <si>
    <t>YDR493W</t>
  </si>
  <si>
    <t>YDR522C</t>
  </si>
  <si>
    <t>YDR529C</t>
  </si>
  <si>
    <t>YDR533C</t>
  </si>
  <si>
    <t>YEL024W</t>
  </si>
  <si>
    <t>YEL037C</t>
  </si>
  <si>
    <t>YEL048C</t>
  </si>
  <si>
    <t>YEL050C</t>
  </si>
  <si>
    <t>YEL052W</t>
  </si>
  <si>
    <t>YER007C-A</t>
  </si>
  <si>
    <t>YER017C</t>
  </si>
  <si>
    <t>YER018C</t>
  </si>
  <si>
    <t>YER035W</t>
  </si>
  <si>
    <t>YER045C</t>
  </si>
  <si>
    <t>YER056C-A</t>
  </si>
  <si>
    <t>YER057C</t>
  </si>
  <si>
    <t>YER067W</t>
  </si>
  <si>
    <t>YER087W</t>
  </si>
  <si>
    <t>YER094C</t>
  </si>
  <si>
    <t>YER095W</t>
  </si>
  <si>
    <t>YER096W</t>
  </si>
  <si>
    <t>YER131W</t>
  </si>
  <si>
    <t>YER141W</t>
  </si>
  <si>
    <t>YER153C</t>
  </si>
  <si>
    <t>YER154W</t>
  </si>
  <si>
    <t>YER159C</t>
  </si>
  <si>
    <t>YER166W</t>
  </si>
  <si>
    <t>YFL010W-A</t>
  </si>
  <si>
    <t>YFL021W</t>
  </si>
  <si>
    <t>YFL031W</t>
  </si>
  <si>
    <t>YFL034C-A</t>
  </si>
  <si>
    <t>YFL038C</t>
  </si>
  <si>
    <t>YFL047W</t>
  </si>
  <si>
    <t>YFL052W</t>
  </si>
  <si>
    <t>YFR003C</t>
  </si>
  <si>
    <t>YFR007W</t>
  </si>
  <si>
    <t>YFR023W</t>
  </si>
  <si>
    <t>YFR031C-A</t>
  </si>
  <si>
    <t>YFR032C-B</t>
  </si>
  <si>
    <t>YGL001C</t>
  </si>
  <si>
    <t>YGL002W</t>
  </si>
  <si>
    <t>YGL004C</t>
  </si>
  <si>
    <t>YGL040C</t>
  </si>
  <si>
    <t>YGL062W</t>
  </si>
  <si>
    <t>YGL077C</t>
  </si>
  <si>
    <t>YGL080W</t>
  </si>
  <si>
    <t>YGL126W</t>
  </si>
  <si>
    <t>YGL127C</t>
  </si>
  <si>
    <t>YGL157W</t>
  </si>
  <si>
    <t>YGL161C</t>
  </si>
  <si>
    <t>YGL169W</t>
  </si>
  <si>
    <t>YGL226W</t>
  </si>
  <si>
    <t>YGL227W</t>
  </si>
  <si>
    <t>YGL231C</t>
  </si>
  <si>
    <t>YGR003W</t>
  </si>
  <si>
    <t>YGR008C</t>
  </si>
  <si>
    <t>YGR021W</t>
  </si>
  <si>
    <t>YGR042W</t>
  </si>
  <si>
    <t>YGR060W</t>
  </si>
  <si>
    <t>YGR062C</t>
  </si>
  <si>
    <t>YGR088W</t>
  </si>
  <si>
    <t>YGR108W</t>
  </si>
  <si>
    <t>YGR132C</t>
  </si>
  <si>
    <t>YGR141W</t>
  </si>
  <si>
    <t>YGR146C</t>
  </si>
  <si>
    <t>YGR173W</t>
  </si>
  <si>
    <t>YGR188C</t>
  </si>
  <si>
    <t>YGR203W</t>
  </si>
  <si>
    <t>YGR204W</t>
  </si>
  <si>
    <t>YGR205W</t>
  </si>
  <si>
    <t>YGR224W</t>
  </si>
  <si>
    <t>YGR250C</t>
  </si>
  <si>
    <t>YGR256W</t>
  </si>
  <si>
    <t>YGR264C</t>
  </si>
  <si>
    <t>YGR268C</t>
  </si>
  <si>
    <t>YHL004W</t>
  </si>
  <si>
    <t>YHL025W</t>
  </si>
  <si>
    <t>YHL033C</t>
  </si>
  <si>
    <t>YHL039W</t>
  </si>
  <si>
    <t>YHR001W-A</t>
  </si>
  <si>
    <t>YHR011W</t>
  </si>
  <si>
    <t>YHR021C</t>
  </si>
  <si>
    <t>YHR021W-A</t>
  </si>
  <si>
    <t>YHR026W</t>
  </si>
  <si>
    <t>YHR044C</t>
  </si>
  <si>
    <t>YHR049W</t>
  </si>
  <si>
    <t>YHR051W</t>
  </si>
  <si>
    <t>YHR083W</t>
  </si>
  <si>
    <t>YHR086W</t>
  </si>
  <si>
    <t>YHR110W</t>
  </si>
  <si>
    <t>YHR113W</t>
  </si>
  <si>
    <t>YHR116W</t>
  </si>
  <si>
    <t>YHR137W</t>
  </si>
  <si>
    <t>YHR162W</t>
  </si>
  <si>
    <t>YHR198C</t>
  </si>
  <si>
    <t>YHR208W</t>
  </si>
  <si>
    <t>YHR211W</t>
  </si>
  <si>
    <t>YIL009W</t>
  </si>
  <si>
    <t>YIL042C</t>
  </si>
  <si>
    <t>YIL069C</t>
  </si>
  <si>
    <t>YIL071C</t>
  </si>
  <si>
    <t>YIL087C</t>
  </si>
  <si>
    <t>YIL093C</t>
  </si>
  <si>
    <t>YIL123W</t>
  </si>
  <si>
    <t>YIL125W</t>
  </si>
  <si>
    <t>YIL133C</t>
  </si>
  <si>
    <t>YIL148W</t>
  </si>
  <si>
    <t>YIL157C</t>
  </si>
  <si>
    <t>YIL173W</t>
  </si>
  <si>
    <t>YJL005W</t>
  </si>
  <si>
    <t>YJL025W</t>
  </si>
  <si>
    <t>YJL052W</t>
  </si>
  <si>
    <t>YJL056C</t>
  </si>
  <si>
    <t>YJL058C</t>
  </si>
  <si>
    <t>YJL063C</t>
  </si>
  <si>
    <t>YJL112W</t>
  </si>
  <si>
    <t>YJL143W</t>
  </si>
  <si>
    <t>YJL180C</t>
  </si>
  <si>
    <t>YJL191W</t>
  </si>
  <si>
    <t>YJL196C</t>
  </si>
  <si>
    <t>YJL222W</t>
  </si>
  <si>
    <t>YJR003C</t>
  </si>
  <si>
    <t>YJR019C</t>
  </si>
  <si>
    <t>YJR034W</t>
  </si>
  <si>
    <t>YJR045C</t>
  </si>
  <si>
    <t>YJR048W</t>
  </si>
  <si>
    <t>YJR053W</t>
  </si>
  <si>
    <t>YJR077C</t>
  </si>
  <si>
    <t>YJR100C</t>
  </si>
  <si>
    <t>YJR104C</t>
  </si>
  <si>
    <t>YJR105W</t>
  </si>
  <si>
    <t>YJR113C</t>
  </si>
  <si>
    <t>YJR122W</t>
  </si>
  <si>
    <t>YJR144W</t>
  </si>
  <si>
    <t>YJR145C</t>
  </si>
  <si>
    <t>YKL002W</t>
  </si>
  <si>
    <t>YKL035W</t>
  </si>
  <si>
    <t>YKL053C-A</t>
  </si>
  <si>
    <t>YKL109W</t>
  </si>
  <si>
    <t>YKL117W</t>
  </si>
  <si>
    <t>YKL121W</t>
  </si>
  <si>
    <t>YKL141W</t>
  </si>
  <si>
    <t>YKL142W</t>
  </si>
  <si>
    <t>YKL146W</t>
  </si>
  <si>
    <t>YKL148C</t>
  </si>
  <si>
    <t>YKL155C</t>
  </si>
  <si>
    <t>YKL170W</t>
  </si>
  <si>
    <t>YKL180W</t>
  </si>
  <si>
    <t>YKL192C</t>
  </si>
  <si>
    <t>YKL216W</t>
  </si>
  <si>
    <t>YKR036C</t>
  </si>
  <si>
    <t>YKR065C</t>
  </si>
  <si>
    <t>YKR080W</t>
  </si>
  <si>
    <t>YKR089C</t>
  </si>
  <si>
    <t>YLL012W</t>
  </si>
  <si>
    <t>YLL029W</t>
  </si>
  <si>
    <t>YLL060C</t>
  </si>
  <si>
    <t>YLR040C</t>
  </si>
  <si>
    <t>YLR056W</t>
  </si>
  <si>
    <t>YLR068W</t>
  </si>
  <si>
    <t>YLR069C</t>
  </si>
  <si>
    <t>YLR080W</t>
  </si>
  <si>
    <t>YLR094C</t>
  </si>
  <si>
    <t>YLR109W</t>
  </si>
  <si>
    <t>YLR120C</t>
  </si>
  <si>
    <t>YLR137W</t>
  </si>
  <si>
    <t>YLR143W</t>
  </si>
  <si>
    <t>YLR153C</t>
  </si>
  <si>
    <t>YLR167W</t>
  </si>
  <si>
    <t>YLR203C</t>
  </si>
  <si>
    <t>YLR211C</t>
  </si>
  <si>
    <t>YLR218C</t>
  </si>
  <si>
    <t>YLR237W</t>
  </si>
  <si>
    <t>YLR259C</t>
  </si>
  <si>
    <t>YLR304C</t>
  </si>
  <si>
    <t>YLR337C</t>
  </si>
  <si>
    <t>YLR348C</t>
  </si>
  <si>
    <t>YLR363C</t>
  </si>
  <si>
    <t>YLR382C</t>
  </si>
  <si>
    <t>YLR390W</t>
  </si>
  <si>
    <t>YLR395C</t>
  </si>
  <si>
    <t>YLR399C</t>
  </si>
  <si>
    <t>YLR414C</t>
  </si>
  <si>
    <t>YML004C</t>
  </si>
  <si>
    <t>YML025C</t>
  </si>
  <si>
    <t>YML026C</t>
  </si>
  <si>
    <t>YML030W</t>
  </si>
  <si>
    <t>YML032C</t>
  </si>
  <si>
    <t>YML052W</t>
  </si>
  <si>
    <t>YML065W</t>
  </si>
  <si>
    <t>YML102W</t>
  </si>
  <si>
    <t>YML120C</t>
  </si>
  <si>
    <t>YMR013C</t>
  </si>
  <si>
    <t>YMR015C</t>
  </si>
  <si>
    <t>YMR024W</t>
  </si>
  <si>
    <t>YMR070W</t>
  </si>
  <si>
    <t>YMR132C</t>
  </si>
  <si>
    <t>YMR142C</t>
  </si>
  <si>
    <t>YMR195W</t>
  </si>
  <si>
    <t>YMR208W</t>
  </si>
  <si>
    <t>YMR225C</t>
  </si>
  <si>
    <t>YMR272C</t>
  </si>
  <si>
    <t>YMR273C</t>
  </si>
  <si>
    <t>YMR300C</t>
  </si>
  <si>
    <t>YMR305C</t>
  </si>
  <si>
    <t>YMR312W</t>
  </si>
  <si>
    <t>YNL025C</t>
  </si>
  <si>
    <t>YNL073W</t>
  </si>
  <si>
    <t>YNL077W</t>
  </si>
  <si>
    <t>YNL081C</t>
  </si>
  <si>
    <t>YNL100W</t>
  </si>
  <si>
    <t>YNL104C</t>
  </si>
  <si>
    <t>YNL116W</t>
  </si>
  <si>
    <t>YNL135C</t>
  </si>
  <si>
    <t>YNL155W</t>
  </si>
  <si>
    <t>YNL177C</t>
  </si>
  <si>
    <t>YNL182C</t>
  </si>
  <si>
    <t>YNL185C</t>
  </si>
  <si>
    <t>YNL200C</t>
  </si>
  <si>
    <t>YNL243W</t>
  </si>
  <si>
    <t>YNL259C</t>
  </si>
  <si>
    <t>YNL263C</t>
  </si>
  <si>
    <t>YNL282W</t>
  </si>
  <si>
    <t>YNL315C</t>
  </si>
  <si>
    <t>YNL329C</t>
  </si>
  <si>
    <t>YNL330C</t>
  </si>
  <si>
    <t>YNL339C</t>
  </si>
  <si>
    <t>YNR003C</t>
  </si>
  <si>
    <t>YNR007C</t>
  </si>
  <si>
    <t>YNR017W</t>
  </si>
  <si>
    <t>YNR036C</t>
  </si>
  <si>
    <t>YNR037C</t>
  </si>
  <si>
    <t>YNR073C</t>
  </si>
  <si>
    <t>YOL027C</t>
  </si>
  <si>
    <t>YOL028C</t>
  </si>
  <si>
    <t>YOL030W</t>
  </si>
  <si>
    <t>YOL045W</t>
  </si>
  <si>
    <t>YOL053W</t>
  </si>
  <si>
    <t>YOL071W</t>
  </si>
  <si>
    <t>YOL083W</t>
  </si>
  <si>
    <t>YOL102C</t>
  </si>
  <si>
    <t>YOL122C</t>
  </si>
  <si>
    <t>YOL129W</t>
  </si>
  <si>
    <t>YOL141W</t>
  </si>
  <si>
    <t>YOL164W</t>
  </si>
  <si>
    <t>YOR031W</t>
  </si>
  <si>
    <t>YOR086C</t>
  </si>
  <si>
    <t>YOR089C</t>
  </si>
  <si>
    <t>YOR099W</t>
  </si>
  <si>
    <t>YOR109W</t>
  </si>
  <si>
    <t>YOR122C</t>
  </si>
  <si>
    <t>YOR148C</t>
  </si>
  <si>
    <t>YOR150W</t>
  </si>
  <si>
    <t>YOR152C</t>
  </si>
  <si>
    <t>YOR163W</t>
  </si>
  <si>
    <t>YOR182C</t>
  </si>
  <si>
    <t>YOR187W</t>
  </si>
  <si>
    <t>YOR201C</t>
  </si>
  <si>
    <t>YOR223W</t>
  </si>
  <si>
    <t>YOR306C</t>
  </si>
  <si>
    <t>YOR315W</t>
  </si>
  <si>
    <t>YOR328W</t>
  </si>
  <si>
    <t>YOR337W</t>
  </si>
  <si>
    <t>YOR340C</t>
  </si>
  <si>
    <t>YOR358W</t>
  </si>
  <si>
    <t>YOR388C</t>
  </si>
  <si>
    <t>YPL057C</t>
  </si>
  <si>
    <t>YPL087W</t>
  </si>
  <si>
    <t>YPL092W</t>
  </si>
  <si>
    <t>YPL097W</t>
  </si>
  <si>
    <t>YPL098C</t>
  </si>
  <si>
    <t>YPL103C</t>
  </si>
  <si>
    <t>YPL104W</t>
  </si>
  <si>
    <t>YPL107W</t>
  </si>
  <si>
    <t>YPL118W</t>
  </si>
  <si>
    <t>YPL119C</t>
  </si>
  <si>
    <t>YPL127C</t>
  </si>
  <si>
    <t>YPL134C</t>
  </si>
  <si>
    <t>YPL173W</t>
  </si>
  <si>
    <t>YPL181W</t>
  </si>
  <si>
    <t>YPL183W-A</t>
  </si>
  <si>
    <t>YPL201C</t>
  </si>
  <si>
    <t>YPL203W</t>
  </si>
  <si>
    <t>YPL206C</t>
  </si>
  <si>
    <t>YPL223C</t>
  </si>
  <si>
    <t>YPL231W</t>
  </si>
  <si>
    <t>YPL242C</t>
  </si>
  <si>
    <t>YPL249C-A</t>
  </si>
  <si>
    <t>YPL271W</t>
  </si>
  <si>
    <t>YPL273W</t>
  </si>
  <si>
    <t>YPL280W</t>
  </si>
  <si>
    <t>YPR004C</t>
  </si>
  <si>
    <t>YPR010C-A</t>
  </si>
  <si>
    <t>YPR022C</t>
  </si>
  <si>
    <t>YPR037C</t>
  </si>
  <si>
    <t>YPR047W</t>
  </si>
  <si>
    <t>YPR098C</t>
  </si>
  <si>
    <t>YPR102C</t>
  </si>
  <si>
    <t>YPR110C</t>
  </si>
  <si>
    <t>YPR139C</t>
  </si>
  <si>
    <t>YPR165W</t>
  </si>
  <si>
    <t>Consortia FDR2</t>
  </si>
  <si>
    <t>Functional Analyses</t>
  </si>
  <si>
    <t>Component: Mitochondria</t>
  </si>
  <si>
    <t>Process: Mitochondrial Translation</t>
  </si>
  <si>
    <t>Process: ETC</t>
  </si>
  <si>
    <t>COX1</t>
  </si>
  <si>
    <t>AI5_ALPHA</t>
  </si>
  <si>
    <t>Mitochondrial</t>
  </si>
  <si>
    <t>Exclude Common 24 Genes + Pairwise Genes</t>
  </si>
  <si>
    <t>Exclude Common 24 Genes + Pairwise, High Statistical Stringency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</si>
</sst>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sz val="8"/>
      <name val="Calibri"/>
      <family val="2"/>
      <scheme val="minor"/>
    </font>
    <font>
      <sz val="10"/>
      <name val="Arial"/>
      <family val="2"/>
    </font>
    <font>
      <sz val="16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7030A0"/>
        <bgColor indexed="64"/>
      </patternFill>
    </fill>
    <fill>
      <patternFill patternType="solid">
        <fgColor theme="1"/>
        <bgColor theme="1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FF33CC"/>
        <bgColor indexed="64"/>
      </patternFill>
    </fill>
    <fill>
      <patternFill patternType="solid">
        <fgColor theme="2" tint="-0.499984740745262"/>
        <bgColor indexed="64"/>
      </patternFill>
    </fill>
  </fills>
  <borders count="14">
    <border>
      <left/>
      <right/>
      <top/>
      <bottom/>
      <diagonal/>
    </border>
    <border>
      <left/>
      <right/>
      <top style="thin">
        <color theme="1"/>
      </top>
      <bottom/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1"/>
      </right>
      <top style="thin">
        <color theme="1"/>
      </top>
      <bottom/>
      <diagonal/>
    </border>
    <border>
      <left style="thin">
        <color theme="1"/>
      </left>
      <right/>
      <top style="thin">
        <color theme="1"/>
      </top>
      <bottom/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theme="1"/>
      </right>
      <top style="thin">
        <color theme="1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1" xfId="0" applyBorder="1"/>
    <xf numFmtId="0" fontId="2" fillId="2" borderId="1" xfId="0" applyFont="1" applyFill="1" applyBorder="1"/>
    <xf numFmtId="0" fontId="0" fillId="0" borderId="2" xfId="0" applyBorder="1"/>
    <xf numFmtId="0" fontId="2" fillId="2" borderId="2" xfId="0" applyFont="1" applyFill="1" applyBorder="1"/>
    <xf numFmtId="0" fontId="1" fillId="3" borderId="3" xfId="0" applyFont="1" applyFill="1" applyBorder="1" applyAlignment="1">
      <alignment horizontal="center" vertical="center"/>
    </xf>
    <xf numFmtId="2" fontId="1" fillId="3" borderId="4" xfId="0" applyNumberFormat="1" applyFont="1" applyFill="1" applyBorder="1" applyAlignment="1">
      <alignment horizontal="center" vertical="center"/>
    </xf>
    <xf numFmtId="0" fontId="1" fillId="3" borderId="5" xfId="0" applyFont="1" applyFill="1" applyBorder="1"/>
    <xf numFmtId="0" fontId="2" fillId="4" borderId="1" xfId="0" applyFont="1" applyFill="1" applyBorder="1"/>
    <xf numFmtId="0" fontId="2" fillId="5" borderId="1" xfId="0" applyFont="1" applyFill="1" applyBorder="1"/>
    <xf numFmtId="0" fontId="2" fillId="5" borderId="2" xfId="0" applyFont="1" applyFill="1" applyBorder="1"/>
    <xf numFmtId="0" fontId="0" fillId="0" borderId="5" xfId="0" applyBorder="1"/>
    <xf numFmtId="0" fontId="2" fillId="2" borderId="0" xfId="0" applyFont="1" applyFill="1"/>
    <xf numFmtId="0" fontId="1" fillId="3" borderId="9" xfId="0" applyFont="1" applyFill="1" applyBorder="1" applyAlignment="1">
      <alignment horizontal="center" vertical="center"/>
    </xf>
    <xf numFmtId="0" fontId="0" fillId="0" borderId="6" xfId="0" applyBorder="1"/>
    <xf numFmtId="0" fontId="0" fillId="0" borderId="7" xfId="0" applyBorder="1"/>
    <xf numFmtId="0" fontId="1" fillId="3" borderId="10" xfId="0" applyFont="1" applyFill="1" applyBorder="1" applyAlignment="1">
      <alignment horizontal="center" vertical="center"/>
    </xf>
    <xf numFmtId="0" fontId="1" fillId="3" borderId="11" xfId="0" applyFont="1" applyFill="1" applyBorder="1" applyAlignment="1">
      <alignment horizontal="center" vertical="center"/>
    </xf>
    <xf numFmtId="2" fontId="1" fillId="3" borderId="12" xfId="0" applyNumberFormat="1" applyFont="1" applyFill="1" applyBorder="1" applyAlignment="1">
      <alignment horizontal="center" vertical="center"/>
    </xf>
    <xf numFmtId="0" fontId="2" fillId="4" borderId="0" xfId="0" applyFont="1" applyFill="1"/>
    <xf numFmtId="0" fontId="1" fillId="3" borderId="13" xfId="0" applyFont="1" applyFill="1" applyBorder="1"/>
    <xf numFmtId="0" fontId="2" fillId="5" borderId="0" xfId="0" applyFont="1" applyFill="1"/>
    <xf numFmtId="0" fontId="2" fillId="6" borderId="5" xfId="0" applyFont="1" applyFill="1" applyBorder="1"/>
    <xf numFmtId="0" fontId="2" fillId="6" borderId="8" xfId="0" applyFont="1" applyFill="1" applyBorder="1"/>
    <xf numFmtId="0" fontId="4" fillId="0" borderId="0" xfId="0" applyFont="1" applyAlignment="1">
      <alignment horizontal="left"/>
    </xf>
    <xf numFmtId="2" fontId="4" fillId="0" borderId="0" xfId="0" applyNumberFormat="1" applyFont="1"/>
    <xf numFmtId="0" fontId="5" fillId="0" borderId="0" xfId="0" applyFont="1"/>
    <xf numFmtId="0" fontId="6" fillId="0" borderId="0" xfId="0" applyFont="1"/>
  </cellXfs>
  <cellStyles count="1">
    <cellStyle name="Normal" xfId="0" builtinId="0"/>
  </cellStyles>
  <dxfs count="69">
    <dxf>
      <fill>
        <patternFill>
          <bgColor theme="9" tint="0.39994506668294322"/>
        </patternFill>
      </fill>
    </dxf>
    <dxf>
      <fill>
        <patternFill>
          <bgColor theme="4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4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4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4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4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4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4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4" tint="0.39994506668294322"/>
        </patternFill>
      </fill>
    </dxf>
    <dxf>
      <fill>
        <patternFill>
          <bgColor theme="7" tint="0.39994506668294322"/>
        </patternFill>
      </fill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fill>
        <patternFill patternType="solid">
          <fgColor indexed="64"/>
          <bgColor rgb="FFFF33CC"/>
        </patternFill>
      </fill>
      <border diagonalUp="0" diagonalDown="0">
        <left/>
        <right/>
        <top style="thin">
          <color theme="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fill>
        <patternFill patternType="solid">
          <fgColor indexed="64"/>
          <bgColor rgb="FFFF33CC"/>
        </patternFill>
      </fill>
      <border diagonalUp="0" diagonalDown="0">
        <left/>
        <right/>
        <top style="thin">
          <color theme="1"/>
        </top>
        <bottom/>
        <vertical/>
        <horizontal/>
      </border>
    </dxf>
    <dxf>
      <border diagonalUp="0" diagonalDown="0">
        <left/>
        <right/>
        <top style="thin">
          <color theme="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fill>
        <patternFill patternType="solid">
          <fgColor indexed="64"/>
          <bgColor theme="2" tint="-0.499984740745262"/>
        </patternFill>
      </fill>
      <border diagonalUp="0" diagonalDown="0">
        <left/>
        <right style="thin">
          <color theme="1"/>
        </right>
        <top style="thin">
          <color theme="1"/>
        </top>
        <bottom/>
        <vertical/>
        <horizontal/>
      </border>
    </dxf>
    <dxf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fill>
        <patternFill patternType="solid">
          <fgColor indexed="64"/>
          <bgColor rgb="FFFF33CC"/>
        </patternFill>
      </fill>
      <border diagonalUp="0" diagonalDown="0">
        <left/>
        <right/>
        <top style="thin">
          <color theme="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fill>
        <patternFill patternType="solid">
          <fgColor indexed="64"/>
          <bgColor rgb="FFFF33CC"/>
        </patternFill>
      </fill>
      <border diagonalUp="0" diagonalDown="0">
        <left/>
        <right/>
        <top style="thin">
          <color theme="1"/>
        </top>
        <bottom/>
        <vertical/>
        <horizontal/>
      </border>
    </dxf>
    <dxf>
      <border diagonalUp="0" diagonalDown="0">
        <left/>
        <right/>
        <top style="thin">
          <color theme="1"/>
        </top>
        <bottom/>
        <vertical/>
        <horizontal/>
      </border>
    </dxf>
    <dxf>
      <border diagonalUp="0" diagonalDown="0">
        <left style="thin">
          <color theme="1"/>
        </left>
        <right/>
        <top style="thin">
          <color theme="1"/>
        </top>
        <bottom/>
        <vertical/>
        <horizontal/>
      </border>
    </dxf>
    <dxf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fill>
        <patternFill patternType="solid">
          <fgColor indexed="64"/>
          <bgColor rgb="FFFF33CC"/>
        </patternFill>
      </fill>
      <border diagonalUp="0" diagonalDown="0">
        <left/>
        <right/>
        <top style="thin">
          <color theme="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fill>
        <patternFill patternType="solid">
          <fgColor indexed="64"/>
          <bgColor rgb="FFFF33CC"/>
        </patternFill>
      </fill>
      <border diagonalUp="0" diagonalDown="0">
        <left/>
        <right/>
        <top style="thin">
          <color theme="1"/>
        </top>
        <bottom/>
        <vertical/>
        <horizontal/>
      </border>
    </dxf>
    <dxf>
      <border diagonalUp="0" diagonalDown="0">
        <left/>
        <right/>
        <top style="thin">
          <color theme="1"/>
        </top>
        <bottom/>
        <vertical/>
        <horizontal/>
      </border>
    </dxf>
    <dxf>
      <border diagonalUp="0" diagonalDown="0">
        <left style="thin">
          <color theme="1"/>
        </left>
        <right/>
        <top style="thin">
          <color theme="1"/>
        </top>
        <bottom/>
        <vertical/>
        <horizontal/>
      </border>
    </dxf>
    <dxf>
      <numFmt numFmtId="0" formatCode="General"/>
    </dxf>
    <dxf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fill>
        <patternFill patternType="solid">
          <fgColor indexed="64"/>
          <bgColor rgb="FFFF33CC"/>
        </patternFill>
      </fill>
      <border diagonalUp="0" diagonalDown="0">
        <left/>
        <right/>
        <top style="thin">
          <color theme="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fill>
        <patternFill patternType="solid">
          <fgColor indexed="64"/>
          <bgColor rgb="FFFF33CC"/>
        </patternFill>
      </fill>
      <border diagonalUp="0" diagonalDown="0">
        <left/>
        <right/>
        <top style="thin">
          <color theme="1"/>
        </top>
        <bottom/>
        <vertical/>
        <horizontal/>
      </border>
    </dxf>
    <dxf>
      <border diagonalUp="0" diagonalDown="0">
        <left/>
        <right/>
        <top style="thin">
          <color theme="1"/>
        </top>
        <bottom/>
        <vertical/>
        <horizontal/>
      </border>
    </dxf>
    <dxf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fill>
        <patternFill patternType="solid">
          <fgColor indexed="64"/>
          <bgColor theme="9" tint="-0.249977111117893"/>
        </patternFill>
      </fill>
      <border diagonalUp="0" diagonalDown="0">
        <left/>
        <right/>
        <top style="thin">
          <color theme="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fill>
        <patternFill patternType="solid">
          <fgColor indexed="64"/>
          <bgColor theme="9" tint="-0.249977111117893"/>
        </patternFill>
      </fill>
      <border diagonalUp="0" diagonalDown="0">
        <left/>
        <right/>
        <top style="thin">
          <color theme="1"/>
        </top>
        <bottom/>
        <vertical/>
        <horizontal/>
      </border>
    </dxf>
    <dxf>
      <border diagonalUp="0" diagonalDown="0">
        <left/>
        <right/>
        <top style="thin">
          <color theme="1"/>
        </top>
        <bottom/>
        <vertical/>
        <horizontal/>
      </border>
    </dxf>
    <dxf>
      <border diagonalUp="0" diagonalDown="0">
        <left style="thin">
          <color theme="1"/>
        </left>
        <right/>
        <top style="thin">
          <color theme="1"/>
        </top>
        <bottom/>
        <vertical/>
        <horizontal/>
      </border>
    </dxf>
    <dxf>
      <border outline="0">
        <top style="thin">
          <color theme="1"/>
        </top>
      </border>
    </dxf>
    <dxf>
      <border outline="0">
        <top style="thin">
          <color indexed="64"/>
        </top>
        <bottom style="thin">
          <color theme="1"/>
        </bottom>
      </border>
    </dxf>
    <dxf>
      <border outline="0">
        <bottom style="thin">
          <color indexed="64"/>
        </bottom>
      </border>
    </dxf>
    <dxf>
      <numFmt numFmtId="0" formatCode="General"/>
    </dxf>
    <dxf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fill>
        <patternFill patternType="solid">
          <fgColor indexed="64"/>
          <bgColor theme="9" tint="-0.249977111117893"/>
        </patternFill>
      </fill>
      <border diagonalUp="0" diagonalDown="0">
        <left/>
        <right/>
        <top style="thin">
          <color theme="1"/>
        </top>
        <bottom/>
        <vertical/>
        <horizontal/>
      </border>
    </dxf>
    <dxf>
      <border diagonalUp="0" diagonalDown="0">
        <left/>
        <right/>
        <top style="thin">
          <color theme="1"/>
        </top>
        <bottom/>
        <vertical/>
        <horizontal/>
      </border>
    </dxf>
    <dxf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fill>
        <patternFill patternType="solid">
          <fgColor indexed="64"/>
          <bgColor rgb="FF7030A0"/>
        </patternFill>
      </fill>
      <border diagonalUp="0" diagonalDown="0">
        <left/>
        <right/>
        <top style="thin">
          <color theme="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fill>
        <patternFill patternType="solid">
          <fgColor indexed="64"/>
          <bgColor rgb="FF7030A0"/>
        </patternFill>
      </fill>
      <border diagonalUp="0" diagonalDown="0">
        <left/>
        <right/>
        <top style="thin">
          <color theme="1"/>
        </top>
        <bottom/>
        <vertical/>
        <horizontal/>
      </border>
    </dxf>
    <dxf>
      <border diagonalUp="0" diagonalDown="0">
        <left/>
        <right/>
        <top style="thin">
          <color theme="1"/>
        </top>
        <bottom/>
        <vertical/>
        <horizontal/>
      </border>
    </dxf>
    <dxf>
      <border diagonalUp="0" diagonalDown="0">
        <left style="thin">
          <color theme="1"/>
        </left>
        <right/>
        <top style="thin">
          <color theme="1"/>
        </top>
        <bottom/>
        <vertical/>
        <horizontal/>
      </border>
    </dxf>
    <dxf>
      <numFmt numFmtId="0" formatCode="General"/>
    </dxf>
    <dxf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fill>
        <patternFill patternType="solid">
          <fgColor indexed="64"/>
          <bgColor rgb="FF7030A0"/>
        </patternFill>
      </fill>
      <border diagonalUp="0" diagonalDown="0">
        <left/>
        <right/>
        <top style="thin">
          <color theme="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fill>
        <patternFill patternType="solid">
          <fgColor indexed="64"/>
          <bgColor rgb="FF7030A0"/>
        </patternFill>
      </fill>
      <border diagonalUp="0" diagonalDown="0">
        <left/>
        <right/>
        <top style="thin">
          <color theme="1"/>
        </top>
        <bottom/>
        <vertical/>
        <horizontal/>
      </border>
    </dxf>
    <dxf>
      <border diagonalUp="0" diagonalDown="0">
        <left/>
        <right/>
        <top style="thin">
          <color theme="1"/>
        </top>
        <bottom/>
        <vertical/>
        <horizontal/>
      </border>
    </dxf>
  </dxfs>
  <tableStyles count="0" defaultTableStyle="TableStyleMedium2" defaultPivotStyle="PivotStyleLight16"/>
  <colors>
    <mruColors>
      <color rgb="FFFF33CC"/>
      <color rgb="FFCC33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8DEA10B3-193B-43AE-B541-145E2517B074}" name="Table2" displayName="Table2" ref="A3:E38" totalsRowShown="0">
  <autoFilter ref="A3:E38" xr:uid="{8DEA10B3-193B-43AE-B541-145E2517B074}"/>
  <sortState xmlns:xlrd2="http://schemas.microsoft.com/office/spreadsheetml/2017/richdata2" ref="A4:E38">
    <sortCondition ref="D3:D38"/>
  </sortState>
  <tableColumns count="5">
    <tableColumn id="1" xr3:uid="{51A9F4D2-F40C-47C4-AA76-D9CFFB590F54}" name="ORF" dataDxfId="68"/>
    <tableColumn id="2" xr3:uid="{EA4F5F1A-94CB-4191-8FFA-4E4C27292EC9}" name="GENE ID" dataDxfId="67"/>
    <tableColumn id="3" xr3:uid="{CC462620-232B-4439-8A4B-B75A18BCC6C7}" name="Pairwise Lt LOG2FC2" dataDxfId="66"/>
    <tableColumn id="4" xr3:uid="{360A3B99-21EC-49DF-8ADC-75B754A8AD10}" name="Pairwise + Lt FDR" dataDxfId="65">
      <calculatedColumnFormula>-LOG10(C4)</calculatedColumnFormula>
    </tableColumn>
    <tableColumn id="5" xr3:uid="{91218DCB-E433-4ADB-93F5-148E0103C9E6}" name="Pairwise + Lt -Log10(FDR)" dataDxfId="64">
      <calculatedColumnFormula>-LOG10(Table2[[#This Row],[Pairwise + Lt FDR]])</calculatedColumnFormula>
    </tableColumn>
  </tableColumns>
  <tableStyleInfo name="TableStyleLight8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CDF66FA2-5E0E-4E3F-BFA6-2E101F55B72B}" name="Table1" displayName="Table1" ref="G3:K14" totalsRowShown="0">
  <autoFilter ref="G3:K14" xr:uid="{CDF66FA2-5E0E-4E3F-BFA6-2E101F55B72B}"/>
  <sortState xmlns:xlrd2="http://schemas.microsoft.com/office/spreadsheetml/2017/richdata2" ref="G4:K14">
    <sortCondition descending="1" ref="K3:K14"/>
  </sortState>
  <tableColumns count="5">
    <tableColumn id="1" xr3:uid="{02B20B57-B3F6-45A3-AF34-BB9C77C25351}" name="ORF" dataDxfId="63"/>
    <tableColumn id="2" xr3:uid="{F28A5751-0407-4169-8734-9462E1F8E055}" name="Gene ID" dataDxfId="62"/>
    <tableColumn id="3" xr3:uid="{E1A48AE5-14D8-4FFC-A8CB-07FC2F084C84}" name="Pairwise Lt LOG2FC" dataDxfId="61"/>
    <tableColumn id="4" xr3:uid="{5957F1FB-FA18-4E3C-BD12-B29D4DEAD549}" name="Pairwise + Lt FDR" dataDxfId="60"/>
    <tableColumn id="5" xr3:uid="{A3B437D6-97D8-497D-9643-7D9CE328A264}" name="Pairwise + Lt -Log10(FDR)" dataDxfId="59">
      <calculatedColumnFormula>-LOG10(Table1[[#This Row],[Pairwise + Lt FDR]])</calculatedColumnFormula>
    </tableColumn>
  </tableColumns>
  <tableStyleInfo name="TableStyleLight8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B67EAE1-1413-4172-887D-9386340E6706}" name="Table3" displayName="Table3" ref="I3:M786" totalsRowShown="0">
  <autoFilter ref="I3:M786" xr:uid="{0B67EAE1-1413-4172-887D-9386340E6706}"/>
  <sortState xmlns:xlrd2="http://schemas.microsoft.com/office/spreadsheetml/2017/richdata2" ref="I4:M786">
    <sortCondition descending="1" ref="M3:M786"/>
  </sortState>
  <tableColumns count="5">
    <tableColumn id="1" xr3:uid="{D652891A-0E03-484E-8030-B314A5769F79}" name="ORF" dataDxfId="58"/>
    <tableColumn id="2" xr3:uid="{91BD7BBD-BF88-448D-83D2-D7B974AA9A79}" name="Gene ID" dataDxfId="57"/>
    <tableColumn id="4" xr3:uid="{9EEA23C6-4BC1-40C4-8DCF-44A788286B4C}" name="Pairwise Td LOG2FC" dataDxfId="56">
      <calculatedColumnFormula>-LOG10(#REF!)</calculatedColumnFormula>
    </tableColumn>
    <tableColumn id="5" xr3:uid="{7AD99B22-2A50-45BA-A577-B6461BAD6DF8}" name="Pairwise Td FDR2"/>
    <tableColumn id="6" xr3:uid="{6049480C-9DD6-4D33-AE22-58A076C0A660}" name="Pairwise + Td -Log10(FDR)" dataDxfId="55">
      <calculatedColumnFormula>-LOG10(Table3[[#This Row],[Pairwise Td FDR2]])</calculatedColumnFormula>
    </tableColumn>
  </tableColumns>
  <tableStyleInfo name="TableStyleLight8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75CA0E5A-286B-40F3-B24E-E4EA3FA62F65}" name="Table5" displayName="Table5" ref="A3:E810" totalsRowShown="0" headerRowBorderDxfId="54" tableBorderDxfId="53" totalsRowBorderDxfId="52">
  <autoFilter ref="A3:E810" xr:uid="{75CA0E5A-286B-40F3-B24E-E4EA3FA62F65}"/>
  <sortState xmlns:xlrd2="http://schemas.microsoft.com/office/spreadsheetml/2017/richdata2" ref="A4:E810">
    <sortCondition descending="1" ref="E3:E810"/>
  </sortState>
  <tableColumns count="5">
    <tableColumn id="1" xr3:uid="{3B9DADBC-F283-4449-BD02-440636FDEA95}" name="ORF" dataDxfId="51"/>
    <tableColumn id="2" xr3:uid="{FA7B3F7E-7727-4516-A67C-6A04E577C92E}" name="Gene ID" dataDxfId="50"/>
    <tableColumn id="3" xr3:uid="{AAF2227B-2307-42B3-8583-C710635E7BA6}" name="Pairwise Td LOG2FC" dataDxfId="49"/>
    <tableColumn id="4" xr3:uid="{6F163419-03B7-44B8-96EE-2E5D3AB9DFC8}" name="Pairwise Td FDR" dataDxfId="48"/>
    <tableColumn id="5" xr3:uid="{E3929DE9-AA78-49AE-B9E4-427F2CADE1EF}" name="Pairwise + Td -Log10(FDR)" dataDxfId="47">
      <calculatedColumnFormula>-LOG10(Table5[[#This Row],[Pairwise Td FDR]])</calculatedColumnFormula>
    </tableColumn>
  </tableColumns>
  <tableStyleInfo name="TableStyleLight8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A07E5EE5-0CBB-4A3B-B720-FD36A219DEAF}" name="Table4" displayName="Table4" ref="A3:F1040" totalsRowShown="0">
  <autoFilter ref="A3:F1040" xr:uid="{A07E5EE5-0CBB-4A3B-B720-FD36A219DEAF}"/>
  <sortState xmlns:xlrd2="http://schemas.microsoft.com/office/spreadsheetml/2017/richdata2" ref="A4:F1040">
    <sortCondition descending="1" ref="F3:F1040"/>
  </sortState>
  <tableColumns count="6">
    <tableColumn id="1" xr3:uid="{B4151B11-6EF1-4529-95CB-1D4AF12A95D0}" name="ORF" dataDxfId="46"/>
    <tableColumn id="2" xr3:uid="{4F854A02-C585-4580-97CC-F06DC1E6FF84}" name="Gene ID" dataDxfId="45"/>
    <tableColumn id="3" xr3:uid="{F66A4FD4-6E0A-4289-B88B-F84EF080197D}" name="Consortia FDR" dataDxfId="44"/>
    <tableColumn id="4" xr3:uid="{9D1D7A6E-D262-4E0E-A082-0C31CE95F0F3}" name="Consortia LOG2FC" dataDxfId="43">
      <calculatedColumnFormula>-LOG10(C4)</calculatedColumnFormula>
    </tableColumn>
    <tableColumn id="5" xr3:uid="{DD9B4C28-BB67-4393-A2FB-4686E0629D67}" name="Consortia FDR2"/>
    <tableColumn id="6" xr3:uid="{4F36C67C-D344-496E-990A-955790EEEF63}" name="Consortia -Log10(FDR)" dataDxfId="42">
      <calculatedColumnFormula>-LOG10(Table4[[#This Row],[Consortia FDR2]])</calculatedColumnFormula>
    </tableColumn>
  </tableColumns>
  <tableStyleInfo name="TableStyleLight8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5EEE2ED5-9367-410F-B271-0D57E881A0E0}" name="Table6" displayName="Table6" ref="H3:L1016" totalsRowShown="0">
  <autoFilter ref="H3:L1016" xr:uid="{5EEE2ED5-9367-410F-B271-0D57E881A0E0}"/>
  <sortState xmlns:xlrd2="http://schemas.microsoft.com/office/spreadsheetml/2017/richdata2" ref="H4:L1016">
    <sortCondition descending="1" ref="L3:L1016"/>
  </sortState>
  <tableColumns count="5">
    <tableColumn id="1" xr3:uid="{ADEF1A11-8835-4F73-B657-932130BECFB5}" name="ORF" dataDxfId="41"/>
    <tableColumn id="2" xr3:uid="{678FC2E1-B34E-474B-B1BA-FC16FA065EC2}" name="Gene ID" dataDxfId="40"/>
    <tableColumn id="3" xr3:uid="{A0E4F3E2-661A-4DDE-962C-D1EF311ED579}" name="Consortia LOG2FC" dataDxfId="39"/>
    <tableColumn id="4" xr3:uid="{5E6652BC-BF61-401D-8208-C6A4A055360D}" name="Consortia FDR" dataDxfId="38"/>
    <tableColumn id="5" xr3:uid="{3E7C0B85-3C0B-4667-B0B6-ED6BF07962FA}" name="Consortia -Log10(FDR)" dataDxfId="37">
      <calculatedColumnFormula>-LOG10(Table6[[#This Row],[Consortia FDR]])</calculatedColumnFormula>
    </tableColumn>
  </tableColumns>
  <tableStyleInfo name="TableStyleLight8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AA40FC3F-5E5F-4D73-9A50-CC864B3B1F98}" name="Table7" displayName="Table7" ref="N3:R445" totalsRowShown="0">
  <autoFilter ref="N3:R445" xr:uid="{AA40FC3F-5E5F-4D73-9A50-CC864B3B1F98}"/>
  <sortState xmlns:xlrd2="http://schemas.microsoft.com/office/spreadsheetml/2017/richdata2" ref="N4:R445">
    <sortCondition descending="1" ref="R3:R445"/>
  </sortState>
  <tableColumns count="5">
    <tableColumn id="1" xr3:uid="{F7A1B041-D72E-4CE9-8F5F-9BC6D685D90B}" name="ORF" dataDxfId="36"/>
    <tableColumn id="2" xr3:uid="{8733E6FC-E3E1-468B-A82B-457E2ABF16DC}" name="Gene ID" dataDxfId="35"/>
    <tableColumn id="3" xr3:uid="{920D7F9D-4904-46C5-ABA8-5BC986E298A7}" name="Consortia LOG2FC" dataDxfId="34"/>
    <tableColumn id="4" xr3:uid="{21BC27D8-155C-4269-9F6E-F302540A4C20}" name="Consortia FDR" dataDxfId="33"/>
    <tableColumn id="5" xr3:uid="{D3DF870B-A890-4F9C-BB29-00DD06169ED5}" name="Consortia -Log10(FDR)" dataDxfId="32">
      <calculatedColumnFormula>-LOG10(Table7[[#This Row],[Consortia FDR]])</calculatedColumnFormula>
    </tableColumn>
  </tableColumns>
  <tableStyleInfo name="TableStyleLight8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45AC1251-5D1A-425E-885E-3C0C334D0067}" name="Table8" displayName="Table8" ref="T3:AA401" totalsRowShown="0">
  <autoFilter ref="T3:AA401" xr:uid="{45AC1251-5D1A-425E-885E-3C0C334D0067}"/>
  <sortState xmlns:xlrd2="http://schemas.microsoft.com/office/spreadsheetml/2017/richdata2" ref="T4:X401">
    <sortCondition descending="1" ref="X3:X401"/>
  </sortState>
  <tableColumns count="8">
    <tableColumn id="1" xr3:uid="{ED3FA1D6-334A-4F47-967D-D3A92AF61565}" name="ORF" dataDxfId="31"/>
    <tableColumn id="2" xr3:uid="{E9A19914-885D-4D25-981F-1C0BAD6EC77D}" name="Gene ID" dataDxfId="30"/>
    <tableColumn id="3" xr3:uid="{283D4C68-55B7-4ACD-81F5-EFBC7BA1CE81}" name="Consortia LOG2FC" dataDxfId="29"/>
    <tableColumn id="4" xr3:uid="{C1056E57-FC98-4890-ABEA-E8B740082F7A}" name="Consortia FDR" dataDxfId="28"/>
    <tableColumn id="5" xr3:uid="{559A6E36-DF37-4259-8EDF-ED73312D2073}" name="Consortia -Log10(FDR)" dataDxfId="27">
      <calculatedColumnFormula>-LOG10(W4)</calculatedColumnFormula>
    </tableColumn>
    <tableColumn id="6" xr3:uid="{6677F885-3CA2-44BA-AFEE-B154A7F9443A}" name="Component: Mitochondria" dataDxfId="26">
      <calculatedColumnFormula>VLOOKUP(Table8[[#This Row],[Gene ID]],Table9[Component: Mitochondria],1,0)</calculatedColumnFormula>
    </tableColumn>
    <tableColumn id="8" xr3:uid="{8282F80D-DC63-47E0-9CBF-F560F3FB5731}" name="Mitochondrial" dataDxfId="24">
      <calculatedColumnFormula>_xlfn.IFNA(Table8[[#This Row],[Component: Mitochondria]], 0)</calculatedColumnFormula>
    </tableColumn>
    <tableColumn id="7" xr3:uid="{31A5CF53-1239-4BB4-B6D6-C9B5430A1B8B}" name="Process: Mitochondrial Translation" dataDxfId="25">
      <calculatedColumnFormula>VLOOKUP(Table8[[#This Row],[Gene ID]],Table9[Process: Mitochondrial Translation],1,0)</calculatedColumnFormula>
    </tableColumn>
  </tableColumns>
  <tableStyleInfo name="TableStyleLight8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67FA4A82-F5A4-4482-90F6-385542E77035}" name="Table9" displayName="Table9" ref="T404:V518" totalsRowShown="0">
  <autoFilter ref="T404:V518" xr:uid="{67FA4A82-F5A4-4482-90F6-385542E77035}"/>
  <tableColumns count="3">
    <tableColumn id="1" xr3:uid="{F6249092-18C3-4391-9304-0292A5907A3F}" name="Component: Mitochondria"/>
    <tableColumn id="2" xr3:uid="{A654E601-B377-44A0-BAF2-D30BCE972259}" name="Process: Mitochondrial Translation"/>
    <tableColumn id="4" xr3:uid="{8BB423E1-E1CC-47CA-8C1C-DAAABC7E3D99}" name="Process: ETC"/>
  </tableColumns>
  <tableStyleInfo name="TableStyleLight8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table" Target="../tables/table3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1.bin"/><Relationship Id="rId6" Type="http://schemas.openxmlformats.org/officeDocument/2006/relationships/table" Target="../tables/table9.xml"/><Relationship Id="rId5" Type="http://schemas.openxmlformats.org/officeDocument/2006/relationships/table" Target="../tables/table8.xml"/><Relationship Id="rId4" Type="http://schemas.openxmlformats.org/officeDocument/2006/relationships/table" Target="../tables/table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335044-A235-4D10-9308-BFE925546C23}">
  <dimension ref="A1:K38"/>
  <sheetViews>
    <sheetView topLeftCell="B1" workbookViewId="0">
      <selection activeCell="B1" sqref="A1:XFD1"/>
    </sheetView>
  </sheetViews>
  <sheetFormatPr defaultRowHeight="14.5" x14ac:dyDescent="0.35"/>
  <cols>
    <col min="1" max="1" width="9.453125" customWidth="1"/>
    <col min="2" max="2" width="18.7265625" customWidth="1"/>
    <col min="3" max="3" width="17" customWidth="1"/>
    <col min="4" max="4" width="23.54296875" customWidth="1"/>
    <col min="5" max="5" width="24.26953125" bestFit="1" customWidth="1"/>
    <col min="8" max="8" width="9.453125" customWidth="1"/>
    <col min="9" max="9" width="18.7265625" customWidth="1"/>
    <col min="10" max="10" width="17" customWidth="1"/>
    <col min="11" max="11" width="23.7265625" customWidth="1"/>
  </cols>
  <sheetData>
    <row r="1" spans="1:11" s="26" customFormat="1" ht="21" x14ac:dyDescent="0.5">
      <c r="A1" s="26" t="s">
        <v>1306</v>
      </c>
      <c r="B1" s="26" t="s">
        <v>1306</v>
      </c>
      <c r="G1" s="26" t="s">
        <v>1307</v>
      </c>
    </row>
    <row r="3" spans="1:11" x14ac:dyDescent="0.35">
      <c r="A3" s="5" t="s">
        <v>1304</v>
      </c>
      <c r="B3" s="6" t="s">
        <v>1305</v>
      </c>
      <c r="C3" s="6" t="s">
        <v>1303</v>
      </c>
      <c r="D3" s="6" t="s">
        <v>41</v>
      </c>
      <c r="E3" t="s">
        <v>42</v>
      </c>
      <c r="G3" s="13" t="s">
        <v>1304</v>
      </c>
      <c r="H3" s="5" t="s">
        <v>0</v>
      </c>
      <c r="I3" s="6" t="s">
        <v>40</v>
      </c>
      <c r="J3" s="6" t="s">
        <v>41</v>
      </c>
      <c r="K3" s="7" t="s">
        <v>42</v>
      </c>
    </row>
    <row r="4" spans="1:11" x14ac:dyDescent="0.35">
      <c r="A4" t="s">
        <v>1270</v>
      </c>
      <c r="B4" t="s">
        <v>844</v>
      </c>
      <c r="C4" s="12">
        <v>2.09547823874412</v>
      </c>
      <c r="D4" s="12">
        <v>1.3565918005358001E-3</v>
      </c>
      <c r="E4">
        <f>-LOG10(Table2[[#This Row],[Pairwise + Lt FDR]])</f>
        <v>2.8675508122104172</v>
      </c>
      <c r="G4" s="14" t="s">
        <v>1057</v>
      </c>
      <c r="H4" s="1" t="s">
        <v>1057</v>
      </c>
      <c r="I4" s="2">
        <v>-3.17329384737176</v>
      </c>
      <c r="J4" s="2">
        <v>8.0462187084206407E-3</v>
      </c>
      <c r="K4">
        <f>-LOG10(Table1[[#This Row],[Pairwise + Lt FDR]])</f>
        <v>2.0944081668220136</v>
      </c>
    </row>
    <row r="5" spans="1:11" x14ac:dyDescent="0.35">
      <c r="A5" t="s">
        <v>1272</v>
      </c>
      <c r="B5" t="s">
        <v>901</v>
      </c>
      <c r="C5" s="12">
        <v>7.9740356761428703</v>
      </c>
      <c r="D5" s="12">
        <v>8.0462187084206407E-3</v>
      </c>
      <c r="E5">
        <f>-LOG10(Table2[[#This Row],[Pairwise + Lt FDR]])</f>
        <v>2.0944081668220136</v>
      </c>
      <c r="G5" s="14" t="s">
        <v>1285</v>
      </c>
      <c r="H5" s="1" t="s">
        <v>483</v>
      </c>
      <c r="I5" s="2">
        <v>1.9514223754885001</v>
      </c>
      <c r="J5" s="2">
        <v>1.0683378208018599E-2</v>
      </c>
      <c r="K5">
        <f>-LOG10(Table1[[#This Row],[Pairwise + Lt FDR]])</f>
        <v>1.9712913966413699</v>
      </c>
    </row>
    <row r="6" spans="1:11" x14ac:dyDescent="0.35">
      <c r="A6" t="s">
        <v>1280</v>
      </c>
      <c r="B6" t="s">
        <v>362</v>
      </c>
      <c r="C6" s="12">
        <v>4.9597778937175203</v>
      </c>
      <c r="D6" s="12">
        <v>8.0462187084206407E-3</v>
      </c>
      <c r="E6">
        <f>-LOG10(Table2[[#This Row],[Pairwise + Lt FDR]])</f>
        <v>2.0944081668220136</v>
      </c>
      <c r="G6" s="14" t="s">
        <v>1302</v>
      </c>
      <c r="H6" s="1" t="s">
        <v>1265</v>
      </c>
      <c r="I6" s="2">
        <v>1.8795865129501099</v>
      </c>
      <c r="J6" s="2">
        <v>3.3707973950472002E-2</v>
      </c>
      <c r="K6">
        <f>-LOG10(Table1[[#This Row],[Pairwise + Lt FDR]])</f>
        <v>1.4722673503735169</v>
      </c>
    </row>
    <row r="7" spans="1:11" x14ac:dyDescent="0.35">
      <c r="A7" t="s">
        <v>1284</v>
      </c>
      <c r="B7" t="s">
        <v>1055</v>
      </c>
      <c r="C7" s="12">
        <v>7.7290551266181904</v>
      </c>
      <c r="D7" s="12">
        <v>8.0462187084206407E-3</v>
      </c>
      <c r="E7">
        <f>-LOG10(Table2[[#This Row],[Pairwise + Lt FDR]])</f>
        <v>2.0944081668220136</v>
      </c>
      <c r="G7" s="14" t="s">
        <v>1281</v>
      </c>
      <c r="H7" s="1" t="s">
        <v>436</v>
      </c>
      <c r="I7" s="2">
        <v>1.70243626007167</v>
      </c>
      <c r="J7" s="2">
        <v>3.8180721126198601E-2</v>
      </c>
      <c r="K7">
        <f>-LOG10(Table1[[#This Row],[Pairwise + Lt FDR]])</f>
        <v>1.4181558732663113</v>
      </c>
    </row>
    <row r="8" spans="1:11" x14ac:dyDescent="0.35">
      <c r="A8" t="s">
        <v>1057</v>
      </c>
      <c r="B8" t="s">
        <v>1057</v>
      </c>
      <c r="C8" s="12">
        <v>-3.17329384737176</v>
      </c>
      <c r="D8" s="12">
        <v>8.0462187084206407E-3</v>
      </c>
      <c r="E8">
        <f>-LOG10(Table2[[#This Row],[Pairwise + Lt FDR]])</f>
        <v>2.0944081668220136</v>
      </c>
      <c r="G8" s="14" t="s">
        <v>1282</v>
      </c>
      <c r="H8" s="1" t="s">
        <v>1049</v>
      </c>
      <c r="I8" s="2">
        <v>-3.0458987423717598</v>
      </c>
      <c r="J8" s="2">
        <v>4.2172046659591997E-2</v>
      </c>
      <c r="K8">
        <f>-LOG10(Table1[[#This Row],[Pairwise + Lt FDR]])</f>
        <v>1.3749753216458374</v>
      </c>
    </row>
    <row r="9" spans="1:11" x14ac:dyDescent="0.35">
      <c r="A9" t="s">
        <v>1294</v>
      </c>
      <c r="B9" t="s">
        <v>654</v>
      </c>
      <c r="C9" s="12">
        <v>2.1054148869309399</v>
      </c>
      <c r="D9" s="12">
        <v>8.0462187084206407E-3</v>
      </c>
      <c r="E9">
        <f>-LOG10(Table2[[#This Row],[Pairwise + Lt FDR]])</f>
        <v>2.0944081668220136</v>
      </c>
      <c r="G9" s="14" t="s">
        <v>1300</v>
      </c>
      <c r="H9" s="1" t="s">
        <v>735</v>
      </c>
      <c r="I9" s="2">
        <v>1.5314047426735999</v>
      </c>
      <c r="J9" s="2">
        <v>4.2172046659591997E-2</v>
      </c>
      <c r="K9">
        <f>-LOG10(Table1[[#This Row],[Pairwise + Lt FDR]])</f>
        <v>1.3749753216458374</v>
      </c>
    </row>
    <row r="10" spans="1:11" x14ac:dyDescent="0.35">
      <c r="A10" t="s">
        <v>1285</v>
      </c>
      <c r="B10" t="s">
        <v>483</v>
      </c>
      <c r="C10" s="12">
        <v>1.9514223754885001</v>
      </c>
      <c r="D10" s="12">
        <v>1.0683378208018599E-2</v>
      </c>
      <c r="E10">
        <f>-LOG10(Table2[[#This Row],[Pairwise + Lt FDR]])</f>
        <v>1.9712913966413699</v>
      </c>
      <c r="G10" s="14" t="s">
        <v>1288</v>
      </c>
      <c r="H10" s="1" t="s">
        <v>512</v>
      </c>
      <c r="I10" s="2">
        <v>1.6135415549105301</v>
      </c>
      <c r="J10" s="2">
        <v>4.3022426337114297E-2</v>
      </c>
      <c r="K10">
        <f>-LOG10(Table1[[#This Row],[Pairwise + Lt FDR]])</f>
        <v>1.3663051003384823</v>
      </c>
    </row>
    <row r="11" spans="1:11" x14ac:dyDescent="0.35">
      <c r="A11" t="s">
        <v>1286</v>
      </c>
      <c r="B11" t="s">
        <v>1059</v>
      </c>
      <c r="C11" s="12">
        <v>8.7658313725306005</v>
      </c>
      <c r="D11" s="12">
        <v>1.0683378208018599E-2</v>
      </c>
      <c r="E11">
        <f>-LOG10(Table2[[#This Row],[Pairwise + Lt FDR]])</f>
        <v>1.9712913966413699</v>
      </c>
      <c r="G11" s="14" t="s">
        <v>1271</v>
      </c>
      <c r="H11" s="1" t="s">
        <v>87</v>
      </c>
      <c r="I11" s="2">
        <v>2.5945035578525699</v>
      </c>
      <c r="J11" s="2">
        <v>4.4423330560861098E-2</v>
      </c>
      <c r="K11">
        <f>-LOG10(Table1[[#This Row],[Pairwise + Lt FDR]])</f>
        <v>1.3523888841040699</v>
      </c>
    </row>
    <row r="12" spans="1:11" x14ac:dyDescent="0.35">
      <c r="A12" t="s">
        <v>1283</v>
      </c>
      <c r="B12" t="s">
        <v>463</v>
      </c>
      <c r="C12" s="12">
        <v>2.23551654808871</v>
      </c>
      <c r="D12" s="12">
        <v>1.9356641378871799E-2</v>
      </c>
      <c r="E12">
        <f>-LOG10(Table2[[#This Row],[Pairwise + Lt FDR]])</f>
        <v>1.7131699960545288</v>
      </c>
      <c r="G12" s="14" t="s">
        <v>1298</v>
      </c>
      <c r="H12" s="1" t="s">
        <v>716</v>
      </c>
      <c r="I12" s="2">
        <v>2.2055966698508498</v>
      </c>
      <c r="J12" s="2">
        <v>4.5367311193685901E-2</v>
      </c>
      <c r="K12">
        <f>-LOG10(Table1[[#This Row],[Pairwise + Lt FDR]])</f>
        <v>1.3432569595117827</v>
      </c>
    </row>
    <row r="13" spans="1:11" x14ac:dyDescent="0.35">
      <c r="A13" t="s">
        <v>1287</v>
      </c>
      <c r="B13" t="s">
        <v>1060</v>
      </c>
      <c r="C13" s="12">
        <v>1.83146748078164</v>
      </c>
      <c r="D13" s="12">
        <v>2.3458758190447099E-2</v>
      </c>
      <c r="E13">
        <f>-LOG10(Table2[[#This Row],[Pairwise + Lt FDR]])</f>
        <v>1.6296949813641637</v>
      </c>
      <c r="G13" s="14" t="s">
        <v>1277</v>
      </c>
      <c r="H13" s="1" t="s">
        <v>322</v>
      </c>
      <c r="I13" s="2">
        <v>1.85157771013274</v>
      </c>
      <c r="J13" s="2">
        <v>4.74448455933692E-2</v>
      </c>
      <c r="K13">
        <f>-LOG10(Table1[[#This Row],[Pairwise + Lt FDR]])</f>
        <v>1.3238109624137122</v>
      </c>
    </row>
    <row r="14" spans="1:11" x14ac:dyDescent="0.35">
      <c r="A14" t="s">
        <v>1291</v>
      </c>
      <c r="B14" t="s">
        <v>1116</v>
      </c>
      <c r="C14" s="12">
        <v>2.2053814137218999</v>
      </c>
      <c r="D14" s="12">
        <v>3.3707973950472002E-2</v>
      </c>
      <c r="E14">
        <f>-LOG10(Table2[[#This Row],[Pairwise + Lt FDR]])</f>
        <v>1.4722673503735169</v>
      </c>
      <c r="G14" s="15" t="s">
        <v>1279</v>
      </c>
      <c r="H14" s="3" t="s">
        <v>1006</v>
      </c>
      <c r="I14" s="4">
        <v>1.4272784896680899</v>
      </c>
      <c r="J14" s="4">
        <v>4.9129402087422003E-2</v>
      </c>
      <c r="K14">
        <f>-LOG10(Table1[[#This Row],[Pairwise + Lt FDR]])</f>
        <v>1.30865852126541</v>
      </c>
    </row>
    <row r="15" spans="1:11" x14ac:dyDescent="0.35">
      <c r="A15" t="s">
        <v>1295</v>
      </c>
      <c r="B15" t="s">
        <v>684</v>
      </c>
      <c r="C15" s="12">
        <v>2.4470328463751998</v>
      </c>
      <c r="D15" s="12">
        <v>3.3707973950472002E-2</v>
      </c>
      <c r="E15">
        <f>-LOG10(Table2[[#This Row],[Pairwise + Lt FDR]])</f>
        <v>1.4722673503735169</v>
      </c>
    </row>
    <row r="16" spans="1:11" x14ac:dyDescent="0.35">
      <c r="A16" t="s">
        <v>1302</v>
      </c>
      <c r="B16" t="s">
        <v>1265</v>
      </c>
      <c r="C16" s="12">
        <v>1.8795865129501099</v>
      </c>
      <c r="D16" s="12">
        <v>3.3707973950472002E-2</v>
      </c>
      <c r="E16">
        <f>-LOG10(Table2[[#This Row],[Pairwise + Lt FDR]])</f>
        <v>1.4722673503735169</v>
      </c>
    </row>
    <row r="17" spans="1:5" x14ac:dyDescent="0.35">
      <c r="A17" t="s">
        <v>1281</v>
      </c>
      <c r="B17" t="s">
        <v>436</v>
      </c>
      <c r="C17" s="12">
        <v>1.70243626007167</v>
      </c>
      <c r="D17" s="12">
        <v>3.8180721126198601E-2</v>
      </c>
      <c r="E17">
        <f>-LOG10(Table2[[#This Row],[Pairwise + Lt FDR]])</f>
        <v>1.4181558732663113</v>
      </c>
    </row>
    <row r="18" spans="1:5" x14ac:dyDescent="0.35">
      <c r="A18" t="s">
        <v>1275</v>
      </c>
      <c r="B18" t="s">
        <v>7</v>
      </c>
      <c r="C18" s="12">
        <v>3.4415703405056801</v>
      </c>
      <c r="D18" s="12">
        <v>4.0593847250776097E-2</v>
      </c>
      <c r="E18">
        <f>-LOG10(Table2[[#This Row],[Pairwise + Lt FDR]])</f>
        <v>1.3915397868053119</v>
      </c>
    </row>
    <row r="19" spans="1:5" x14ac:dyDescent="0.35">
      <c r="A19" t="s">
        <v>1278</v>
      </c>
      <c r="B19" t="s">
        <v>358</v>
      </c>
      <c r="C19" s="12">
        <v>2.6211990745713298</v>
      </c>
      <c r="D19" s="12">
        <v>4.1060387051011601E-2</v>
      </c>
      <c r="E19">
        <f>-LOG10(Table2[[#This Row],[Pairwise + Lt FDR]])</f>
        <v>1.3865769611191947</v>
      </c>
    </row>
    <row r="20" spans="1:5" x14ac:dyDescent="0.35">
      <c r="A20" t="s">
        <v>1292</v>
      </c>
      <c r="B20" t="s">
        <v>1134</v>
      </c>
      <c r="C20" s="12">
        <v>1.5586829049914399</v>
      </c>
      <c r="D20" s="12">
        <v>4.1060387051011601E-2</v>
      </c>
      <c r="E20">
        <f>-LOG10(Table2[[#This Row],[Pairwise + Lt FDR]])</f>
        <v>1.3865769611191947</v>
      </c>
    </row>
    <row r="21" spans="1:5" x14ac:dyDescent="0.35">
      <c r="A21" t="s">
        <v>1301</v>
      </c>
      <c r="B21" t="s">
        <v>39</v>
      </c>
      <c r="C21" s="12">
        <v>3.36223097356365</v>
      </c>
      <c r="D21" s="12">
        <v>4.1060387051011601E-2</v>
      </c>
      <c r="E21">
        <f>-LOG10(Table2[[#This Row],[Pairwise + Lt FDR]])</f>
        <v>1.3865769611191947</v>
      </c>
    </row>
    <row r="22" spans="1:5" x14ac:dyDescent="0.35">
      <c r="A22" t="s">
        <v>1290</v>
      </c>
      <c r="B22" t="s">
        <v>21</v>
      </c>
      <c r="C22" s="12">
        <v>3.7645918923162802</v>
      </c>
      <c r="D22" s="12">
        <v>4.2024249111245998E-2</v>
      </c>
      <c r="E22">
        <f>-LOG10(Table2[[#This Row],[Pairwise + Lt FDR]])</f>
        <v>1.3765000377874992</v>
      </c>
    </row>
    <row r="23" spans="1:5" x14ac:dyDescent="0.35">
      <c r="A23" t="s">
        <v>1274</v>
      </c>
      <c r="B23" t="s">
        <v>260</v>
      </c>
      <c r="C23" s="12">
        <v>1.42138429796279</v>
      </c>
      <c r="D23" s="12">
        <v>4.2172046659591997E-2</v>
      </c>
      <c r="E23">
        <f>-LOG10(Table2[[#This Row],[Pairwise + Lt FDR]])</f>
        <v>1.3749753216458374</v>
      </c>
    </row>
    <row r="24" spans="1:5" x14ac:dyDescent="0.35">
      <c r="A24" t="s">
        <v>1276</v>
      </c>
      <c r="B24" t="s">
        <v>302</v>
      </c>
      <c r="C24" s="12">
        <v>2.64054920884504</v>
      </c>
      <c r="D24" s="12">
        <v>4.2172046659591997E-2</v>
      </c>
      <c r="E24">
        <f>-LOG10(Table2[[#This Row],[Pairwise + Lt FDR]])</f>
        <v>1.3749753216458374</v>
      </c>
    </row>
    <row r="25" spans="1:5" x14ac:dyDescent="0.35">
      <c r="A25" t="s">
        <v>1282</v>
      </c>
      <c r="B25" t="s">
        <v>1049</v>
      </c>
      <c r="C25" s="12">
        <v>-3.0458987423717598</v>
      </c>
      <c r="D25" s="12">
        <v>4.2172046659591997E-2</v>
      </c>
      <c r="E25">
        <f>-LOG10(Table2[[#This Row],[Pairwise + Lt FDR]])</f>
        <v>1.3749753216458374</v>
      </c>
    </row>
    <row r="26" spans="1:5" x14ac:dyDescent="0.35">
      <c r="A26" t="s">
        <v>1289</v>
      </c>
      <c r="B26" t="s">
        <v>546</v>
      </c>
      <c r="C26" s="12">
        <v>1.7234255470429001</v>
      </c>
      <c r="D26" s="12">
        <v>4.2172046659591997E-2</v>
      </c>
      <c r="E26">
        <f>-LOG10(Table2[[#This Row],[Pairwise + Lt FDR]])</f>
        <v>1.3749753216458374</v>
      </c>
    </row>
    <row r="27" spans="1:5" x14ac:dyDescent="0.35">
      <c r="A27" t="s">
        <v>1299</v>
      </c>
      <c r="B27" t="s">
        <v>1227</v>
      </c>
      <c r="C27" s="12">
        <v>-1.5091746005609601</v>
      </c>
      <c r="D27" s="12">
        <v>4.2172046659591997E-2</v>
      </c>
      <c r="E27">
        <f>-LOG10(Table2[[#This Row],[Pairwise + Lt FDR]])</f>
        <v>1.3749753216458374</v>
      </c>
    </row>
    <row r="28" spans="1:5" x14ac:dyDescent="0.35">
      <c r="A28" t="s">
        <v>1300</v>
      </c>
      <c r="B28" t="s">
        <v>735</v>
      </c>
      <c r="C28" s="12">
        <v>1.5314047426735999</v>
      </c>
      <c r="D28" s="12">
        <v>4.2172046659591997E-2</v>
      </c>
      <c r="E28">
        <f>-LOG10(Table2[[#This Row],[Pairwise + Lt FDR]])</f>
        <v>1.3749753216458374</v>
      </c>
    </row>
    <row r="29" spans="1:5" x14ac:dyDescent="0.35">
      <c r="A29" t="s">
        <v>1288</v>
      </c>
      <c r="B29" t="s">
        <v>512</v>
      </c>
      <c r="C29" s="12">
        <v>1.6135415549105301</v>
      </c>
      <c r="D29" s="12">
        <v>4.3022426337114297E-2</v>
      </c>
      <c r="E29">
        <f>-LOG10(Table2[[#This Row],[Pairwise + Lt FDR]])</f>
        <v>1.3663051003384823</v>
      </c>
    </row>
    <row r="30" spans="1:5" x14ac:dyDescent="0.35">
      <c r="A30" t="s">
        <v>1271</v>
      </c>
      <c r="B30" t="s">
        <v>87</v>
      </c>
      <c r="C30" s="12">
        <v>2.5945035578525699</v>
      </c>
      <c r="D30" s="12">
        <v>4.4423330560861098E-2</v>
      </c>
      <c r="E30">
        <f>-LOG10(Table2[[#This Row],[Pairwise + Lt FDR]])</f>
        <v>1.3523888841040699</v>
      </c>
    </row>
    <row r="31" spans="1:5" x14ac:dyDescent="0.35">
      <c r="A31" t="s">
        <v>1298</v>
      </c>
      <c r="B31" t="s">
        <v>716</v>
      </c>
      <c r="C31" s="12">
        <v>2.2055966698508498</v>
      </c>
      <c r="D31" s="12">
        <v>4.5367311193685901E-2</v>
      </c>
      <c r="E31">
        <f>-LOG10(Table2[[#This Row],[Pairwise + Lt FDR]])</f>
        <v>1.3432569595117827</v>
      </c>
    </row>
    <row r="32" spans="1:5" x14ac:dyDescent="0.35">
      <c r="A32" t="s">
        <v>1296</v>
      </c>
      <c r="B32" t="s">
        <v>33</v>
      </c>
      <c r="C32" s="12">
        <v>2.9340876430482998</v>
      </c>
      <c r="D32" s="12">
        <v>4.5651995573903002E-2</v>
      </c>
      <c r="E32">
        <f>-LOG10(Table2[[#This Row],[Pairwise + Lt FDR]])</f>
        <v>1.3405402335121173</v>
      </c>
    </row>
    <row r="33" spans="1:5" x14ac:dyDescent="0.35">
      <c r="A33" t="s">
        <v>1277</v>
      </c>
      <c r="B33" t="s">
        <v>322</v>
      </c>
      <c r="C33" s="12">
        <v>1.85157771013274</v>
      </c>
      <c r="D33" s="12">
        <v>4.74448455933692E-2</v>
      </c>
      <c r="E33">
        <f>-LOG10(Table2[[#This Row],[Pairwise + Lt FDR]])</f>
        <v>1.3238109624137122</v>
      </c>
    </row>
    <row r="34" spans="1:5" x14ac:dyDescent="0.35">
      <c r="A34" t="s">
        <v>1293</v>
      </c>
      <c r="B34" t="s">
        <v>639</v>
      </c>
      <c r="C34" s="12">
        <v>1.7078811803457701</v>
      </c>
      <c r="D34" s="12">
        <v>4.75184354778658E-2</v>
      </c>
      <c r="E34">
        <f>-LOG10(Table2[[#This Row],[Pairwise + Lt FDR]])</f>
        <v>1.3231378667329883</v>
      </c>
    </row>
    <row r="35" spans="1:5" x14ac:dyDescent="0.35">
      <c r="A35" t="s">
        <v>1297</v>
      </c>
      <c r="B35" t="s">
        <v>710</v>
      </c>
      <c r="C35" s="12">
        <v>1.58163809798331</v>
      </c>
      <c r="D35" s="12">
        <v>4.75184354778658E-2</v>
      </c>
      <c r="E35">
        <f>-LOG10(Table2[[#This Row],[Pairwise + Lt FDR]])</f>
        <v>1.3231378667329883</v>
      </c>
    </row>
    <row r="36" spans="1:5" x14ac:dyDescent="0.35">
      <c r="A36" t="s">
        <v>916</v>
      </c>
      <c r="B36" t="s">
        <v>916</v>
      </c>
      <c r="C36" s="12">
        <v>1.43454191242174</v>
      </c>
      <c r="D36" s="12">
        <v>4.9129402087422003E-2</v>
      </c>
      <c r="E36">
        <f>-LOG10(Table2[[#This Row],[Pairwise + Lt FDR]])</f>
        <v>1.30865852126541</v>
      </c>
    </row>
    <row r="37" spans="1:5" x14ac:dyDescent="0.35">
      <c r="A37" t="s">
        <v>1279</v>
      </c>
      <c r="B37" t="s">
        <v>1006</v>
      </c>
      <c r="C37" s="12">
        <v>1.4272784896680899</v>
      </c>
      <c r="D37" s="12">
        <v>4.9129402087422003E-2</v>
      </c>
      <c r="E37">
        <f>-LOG10(Table2[[#This Row],[Pairwise + Lt FDR]])</f>
        <v>1.30865852126541</v>
      </c>
    </row>
    <row r="38" spans="1:5" x14ac:dyDescent="0.35">
      <c r="A38" t="s">
        <v>1273</v>
      </c>
      <c r="B38" t="s">
        <v>188</v>
      </c>
      <c r="C38" s="12">
        <v>-1.4236267313991</v>
      </c>
      <c r="D38" s="12">
        <v>4.9631409831286E-2</v>
      </c>
      <c r="E38">
        <f>-LOG10(Table2[[#This Row],[Pairwise + Lt FDR]])</f>
        <v>1.3042433880456428</v>
      </c>
    </row>
  </sheetData>
  <phoneticPr fontId="3" type="noConversion"/>
  <conditionalFormatting sqref="A3">
    <cfRule type="containsText" dxfId="23" priority="5" operator="containsText" text="Common">
      <formula>NOT(ISERROR(SEARCH("Common",A3)))</formula>
    </cfRule>
    <cfRule type="containsText" dxfId="22" priority="6" operator="containsText" text="Unique to L. thermotolerans">
      <formula>NOT(ISERROR(SEARCH("Unique to L. thermotolerans",A3)))</formula>
    </cfRule>
  </conditionalFormatting>
  <conditionalFormatting sqref="A3">
    <cfRule type="containsText" dxfId="21" priority="4" operator="containsText" text="Unique to T. delbrueckii">
      <formula>NOT(ISERROR(SEARCH("Unique to T. delbrueckii",A3)))</formula>
    </cfRule>
  </conditionalFormatting>
  <conditionalFormatting sqref="G3:H3">
    <cfRule type="containsText" dxfId="20" priority="2" operator="containsText" text="Common">
      <formula>NOT(ISERROR(SEARCH("Common",G3)))</formula>
    </cfRule>
    <cfRule type="containsText" dxfId="19" priority="3" operator="containsText" text="Unique to L. thermotolerans">
      <formula>NOT(ISERROR(SEARCH("Unique to L. thermotolerans",G3)))</formula>
    </cfRule>
  </conditionalFormatting>
  <conditionalFormatting sqref="G3:H3">
    <cfRule type="containsText" dxfId="18" priority="1" operator="containsText" text="Unique to T. delbrueckii">
      <formula>NOT(ISERROR(SEARCH("Unique to T. delbrueckii",G3)))</formula>
    </cfRule>
  </conditionalFormatting>
  <pageMargins left="0.7" right="0.7" top="0.75" bottom="0.75" header="0.3" footer="0.3"/>
  <tableParts count="2">
    <tablePart r:id="rId1"/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D62C08-B149-4A55-A86C-F1B33F60E236}">
  <dimension ref="A1:M810"/>
  <sheetViews>
    <sheetView workbookViewId="0">
      <selection sqref="A1:XFD1"/>
    </sheetView>
  </sheetViews>
  <sheetFormatPr defaultRowHeight="14.5" x14ac:dyDescent="0.35"/>
  <cols>
    <col min="2" max="2" width="9.453125" customWidth="1"/>
    <col min="3" max="3" width="19.26953125" customWidth="1"/>
    <col min="4" max="4" width="16.08984375" customWidth="1"/>
    <col min="5" max="5" width="24.26953125" bestFit="1" customWidth="1"/>
    <col min="9" max="9" width="9.453125" customWidth="1"/>
    <col min="10" max="10" width="19.26953125" customWidth="1"/>
    <col min="11" max="11" width="16.08984375" customWidth="1"/>
    <col min="12" max="12" width="22" customWidth="1"/>
    <col min="13" max="13" width="19.7265625" customWidth="1"/>
    <col min="14" max="14" width="24.26953125" bestFit="1" customWidth="1"/>
  </cols>
  <sheetData>
    <row r="1" spans="1:13" s="26" customFormat="1" ht="21" x14ac:dyDescent="0.5">
      <c r="A1" s="26" t="s">
        <v>1306</v>
      </c>
      <c r="I1" s="26" t="s">
        <v>2014</v>
      </c>
    </row>
    <row r="3" spans="1:13" x14ac:dyDescent="0.35">
      <c r="A3" s="16" t="s">
        <v>1304</v>
      </c>
      <c r="B3" s="17" t="s">
        <v>0</v>
      </c>
      <c r="C3" s="18" t="s">
        <v>823</v>
      </c>
      <c r="D3" s="18" t="s">
        <v>824</v>
      </c>
      <c r="E3" s="20" t="s">
        <v>1268</v>
      </c>
      <c r="I3" s="16" t="s">
        <v>1304</v>
      </c>
      <c r="J3" s="17" t="s">
        <v>0</v>
      </c>
      <c r="K3" s="18" t="s">
        <v>823</v>
      </c>
      <c r="L3" s="18" t="s">
        <v>2013</v>
      </c>
      <c r="M3" s="7" t="s">
        <v>1268</v>
      </c>
    </row>
    <row r="4" spans="1:13" x14ac:dyDescent="0.35">
      <c r="A4" s="14" t="s">
        <v>1442</v>
      </c>
      <c r="B4" s="1" t="s">
        <v>187</v>
      </c>
      <c r="C4" s="8">
        <v>-4.3582896052943898</v>
      </c>
      <c r="D4" s="8">
        <v>1.16974081297476E-5</v>
      </c>
      <c r="E4">
        <f>-LOG10(Table5[[#This Row],[Pairwise Td FDR]])</f>
        <v>4.9319103570270277</v>
      </c>
      <c r="I4" t="s">
        <v>1442</v>
      </c>
      <c r="J4" t="s">
        <v>187</v>
      </c>
      <c r="K4" s="19">
        <v>-4.3582896052943898</v>
      </c>
      <c r="L4" s="19">
        <v>1.16974081297476E-5</v>
      </c>
      <c r="M4">
        <f>-LOG10(Table3[[#This Row],[Pairwise Td FDR2]])</f>
        <v>4.9319103570270277</v>
      </c>
    </row>
    <row r="5" spans="1:13" x14ac:dyDescent="0.35">
      <c r="A5" s="14" t="s">
        <v>1270</v>
      </c>
      <c r="B5" s="1" t="s">
        <v>844</v>
      </c>
      <c r="C5" s="8">
        <v>1.81010376049905</v>
      </c>
      <c r="D5" s="8">
        <v>2.2540620498779599E-4</v>
      </c>
      <c r="E5">
        <f>-LOG10(Table5[[#This Row],[Pairwise Td FDR]])</f>
        <v>3.6470341328557128</v>
      </c>
      <c r="I5" t="s">
        <v>1467</v>
      </c>
      <c r="J5" t="s">
        <v>218</v>
      </c>
      <c r="K5" s="19">
        <v>-3.8076927696476299</v>
      </c>
      <c r="L5" s="19">
        <v>4.4068146294801001E-4</v>
      </c>
      <c r="M5">
        <f>-LOG10(Table3[[#This Row],[Pairwise Td FDR2]])</f>
        <v>3.3558752174925965</v>
      </c>
    </row>
    <row r="6" spans="1:13" x14ac:dyDescent="0.35">
      <c r="A6" s="14" t="s">
        <v>1467</v>
      </c>
      <c r="B6" s="1" t="s">
        <v>218</v>
      </c>
      <c r="C6" s="8">
        <v>-3.8076927696476299</v>
      </c>
      <c r="D6" s="8">
        <v>4.4068146294801001E-4</v>
      </c>
      <c r="E6">
        <f>-LOG10(Table5[[#This Row],[Pairwise Td FDR]])</f>
        <v>3.3558752174925965</v>
      </c>
      <c r="I6" t="s">
        <v>1466</v>
      </c>
      <c r="J6" t="s">
        <v>217</v>
      </c>
      <c r="K6" s="19">
        <v>2.6678522674080698</v>
      </c>
      <c r="L6" s="19">
        <v>4.9282909873319602E-3</v>
      </c>
      <c r="M6">
        <f>-LOG10(Table3[[#This Row],[Pairwise Td FDR2]])</f>
        <v>2.3073036574869619</v>
      </c>
    </row>
    <row r="7" spans="1:13" x14ac:dyDescent="0.35">
      <c r="A7" s="14" t="s">
        <v>1272</v>
      </c>
      <c r="B7" s="1" t="s">
        <v>901</v>
      </c>
      <c r="C7" s="8">
        <v>10.366789875230101</v>
      </c>
      <c r="D7" s="8">
        <v>4.9282909873319602E-3</v>
      </c>
      <c r="E7">
        <f>-LOG10(Table5[[#This Row],[Pairwise Td FDR]])</f>
        <v>2.3073036574869619</v>
      </c>
      <c r="I7" t="s">
        <v>1502</v>
      </c>
      <c r="J7" t="s">
        <v>255</v>
      </c>
      <c r="K7" s="19">
        <v>-2.3548407097953898</v>
      </c>
      <c r="L7" s="19">
        <v>4.9282909873319602E-3</v>
      </c>
      <c r="M7">
        <f>-LOG10(Table3[[#This Row],[Pairwise Td FDR2]])</f>
        <v>2.3073036574869619</v>
      </c>
    </row>
    <row r="8" spans="1:13" x14ac:dyDescent="0.35">
      <c r="A8" s="14" t="s">
        <v>1466</v>
      </c>
      <c r="B8" s="1" t="s">
        <v>217</v>
      </c>
      <c r="C8" s="8">
        <v>2.6678522674080698</v>
      </c>
      <c r="D8" s="8">
        <v>4.9282909873319602E-3</v>
      </c>
      <c r="E8">
        <f>-LOG10(Table5[[#This Row],[Pairwise Td FDR]])</f>
        <v>2.3073036574869619</v>
      </c>
      <c r="I8" t="s">
        <v>1037</v>
      </c>
      <c r="J8" t="s">
        <v>1037</v>
      </c>
      <c r="K8" s="19">
        <v>-3.5853372819892901</v>
      </c>
      <c r="L8" s="19">
        <v>9.8573206078244602E-3</v>
      </c>
      <c r="M8">
        <f>-LOG10(Table3[[#This Row],[Pairwise Td FDR2]])</f>
        <v>2.0062411178551307</v>
      </c>
    </row>
    <row r="9" spans="1:13" x14ac:dyDescent="0.35">
      <c r="A9" s="14" t="s">
        <v>1502</v>
      </c>
      <c r="B9" s="1" t="s">
        <v>255</v>
      </c>
      <c r="C9" s="8">
        <v>-2.3548407097953898</v>
      </c>
      <c r="D9" s="8">
        <v>4.9282909873319602E-3</v>
      </c>
      <c r="E9">
        <f>-LOG10(Table5[[#This Row],[Pairwise Td FDR]])</f>
        <v>2.3073036574869619</v>
      </c>
      <c r="I9" t="s">
        <v>1359</v>
      </c>
      <c r="J9" t="s">
        <v>101</v>
      </c>
      <c r="K9" s="19">
        <v>-4.3626577244747402</v>
      </c>
      <c r="L9" s="19">
        <v>1.23242149641407E-2</v>
      </c>
      <c r="M9">
        <f>-LOG10(Table3[[#This Row],[Pairwise Td FDR2]])</f>
        <v>1.9092407351420237</v>
      </c>
    </row>
    <row r="10" spans="1:13" x14ac:dyDescent="0.35">
      <c r="A10" s="14" t="s">
        <v>1275</v>
      </c>
      <c r="B10" s="1" t="s">
        <v>7</v>
      </c>
      <c r="C10" s="8">
        <v>4.8770092040881803</v>
      </c>
      <c r="D10" s="8">
        <v>4.9282909873319602E-3</v>
      </c>
      <c r="E10">
        <f>-LOG10(Table5[[#This Row],[Pairwise Td FDR]])</f>
        <v>2.3073036574869619</v>
      </c>
      <c r="I10" t="s">
        <v>1373</v>
      </c>
      <c r="J10" t="s">
        <v>114</v>
      </c>
      <c r="K10" s="19">
        <v>1.95963742369844</v>
      </c>
      <c r="L10" s="19">
        <v>1.23242149641407E-2</v>
      </c>
      <c r="M10">
        <f>-LOG10(Table3[[#This Row],[Pairwise Td FDR2]])</f>
        <v>1.9092407351420237</v>
      </c>
    </row>
    <row r="11" spans="1:13" x14ac:dyDescent="0.35">
      <c r="A11" s="14" t="s">
        <v>1286</v>
      </c>
      <c r="B11" s="1" t="s">
        <v>1059</v>
      </c>
      <c r="C11" s="8">
        <v>11.588011732004</v>
      </c>
      <c r="D11" s="8">
        <v>4.9282909873319602E-3</v>
      </c>
      <c r="E11">
        <f>-LOG10(Table5[[#This Row],[Pairwise Td FDR]])</f>
        <v>2.3073036574869619</v>
      </c>
      <c r="I11" t="s">
        <v>1638</v>
      </c>
      <c r="J11" t="s">
        <v>421</v>
      </c>
      <c r="K11" s="19">
        <v>3.1830424923291001</v>
      </c>
      <c r="L11" s="19">
        <v>1.23242149641407E-2</v>
      </c>
      <c r="M11">
        <f>-LOG10(Table3[[#This Row],[Pairwise Td FDR2]])</f>
        <v>1.9092407351420237</v>
      </c>
    </row>
    <row r="12" spans="1:13" x14ac:dyDescent="0.35">
      <c r="A12" s="14" t="s">
        <v>1037</v>
      </c>
      <c r="B12" s="1" t="s">
        <v>1037</v>
      </c>
      <c r="C12" s="8">
        <v>-3.5853372819892901</v>
      </c>
      <c r="D12" s="8">
        <v>9.8573206078244602E-3</v>
      </c>
      <c r="E12">
        <f>-LOG10(Table5[[#This Row],[Pairwise Td FDR]])</f>
        <v>2.0062411178551307</v>
      </c>
      <c r="I12" t="s">
        <v>1811</v>
      </c>
      <c r="J12" t="s">
        <v>607</v>
      </c>
      <c r="K12" s="19">
        <v>1.7164860653557299</v>
      </c>
      <c r="L12" s="19">
        <v>1.23242149641407E-2</v>
      </c>
      <c r="M12">
        <f>-LOG10(Table3[[#This Row],[Pairwise Td FDR2]])</f>
        <v>1.9092407351420237</v>
      </c>
    </row>
    <row r="13" spans="1:13" x14ac:dyDescent="0.35">
      <c r="A13" s="14" t="s">
        <v>1359</v>
      </c>
      <c r="B13" s="1" t="s">
        <v>101</v>
      </c>
      <c r="C13" s="8">
        <v>-4.3626577244747402</v>
      </c>
      <c r="D13" s="8">
        <v>1.23242149641407E-2</v>
      </c>
      <c r="E13">
        <f>-LOG10(Table5[[#This Row],[Pairwise Td FDR]])</f>
        <v>1.9092407351420237</v>
      </c>
      <c r="I13" t="s">
        <v>1981</v>
      </c>
      <c r="J13" t="s">
        <v>786</v>
      </c>
      <c r="K13" s="19">
        <v>1.81751116766667</v>
      </c>
      <c r="L13" s="19">
        <v>1.23242149641407E-2</v>
      </c>
      <c r="M13">
        <f>-LOG10(Table3[[#This Row],[Pairwise Td FDR2]])</f>
        <v>1.9092407351420237</v>
      </c>
    </row>
    <row r="14" spans="1:13" x14ac:dyDescent="0.35">
      <c r="A14" s="14" t="s">
        <v>1373</v>
      </c>
      <c r="B14" s="1" t="s">
        <v>114</v>
      </c>
      <c r="C14" s="8">
        <v>1.95963742369844</v>
      </c>
      <c r="D14" s="8">
        <v>1.23242149641407E-2</v>
      </c>
      <c r="E14">
        <f>-LOG10(Table5[[#This Row],[Pairwise Td FDR]])</f>
        <v>1.9092407351420237</v>
      </c>
      <c r="I14" t="s">
        <v>1309</v>
      </c>
      <c r="J14" t="s">
        <v>826</v>
      </c>
      <c r="K14" s="19">
        <v>1.7418198263220599</v>
      </c>
      <c r="L14" s="19">
        <v>1.30744132663369E-2</v>
      </c>
      <c r="M14">
        <f>-LOG10(Table3[[#This Row],[Pairwise Td FDR2]])</f>
        <v>1.8835777916316059</v>
      </c>
    </row>
    <row r="15" spans="1:13" x14ac:dyDescent="0.35">
      <c r="A15" s="14" t="s">
        <v>1280</v>
      </c>
      <c r="B15" s="1" t="s">
        <v>362</v>
      </c>
      <c r="C15" s="8">
        <v>3.5258760604264201</v>
      </c>
      <c r="D15" s="8">
        <v>1.23242149641407E-2</v>
      </c>
      <c r="E15">
        <f>-LOG10(Table5[[#This Row],[Pairwise Td FDR]])</f>
        <v>1.9092407351420237</v>
      </c>
      <c r="I15" t="s">
        <v>1346</v>
      </c>
      <c r="J15" t="s">
        <v>81</v>
      </c>
      <c r="K15" s="19">
        <v>1.6318536472012299</v>
      </c>
      <c r="L15" s="19">
        <v>1.30744132663369E-2</v>
      </c>
      <c r="M15">
        <f>-LOG10(Table3[[#This Row],[Pairwise Td FDR2]])</f>
        <v>1.8835777916316059</v>
      </c>
    </row>
    <row r="16" spans="1:13" x14ac:dyDescent="0.35">
      <c r="A16" s="14" t="s">
        <v>1638</v>
      </c>
      <c r="B16" s="1" t="s">
        <v>421</v>
      </c>
      <c r="C16" s="8">
        <v>3.1830424923291001</v>
      </c>
      <c r="D16" s="8">
        <v>1.23242149641407E-2</v>
      </c>
      <c r="E16">
        <f>-LOG10(Table5[[#This Row],[Pairwise Td FDR]])</f>
        <v>1.9092407351420237</v>
      </c>
      <c r="I16" t="s">
        <v>1365</v>
      </c>
      <c r="J16" t="s">
        <v>863</v>
      </c>
      <c r="K16" s="19">
        <v>1.59784250309098</v>
      </c>
      <c r="L16" s="19">
        <v>1.30744132663369E-2</v>
      </c>
      <c r="M16">
        <f>-LOG10(Table3[[#This Row],[Pairwise Td FDR2]])</f>
        <v>1.8835777916316059</v>
      </c>
    </row>
    <row r="17" spans="1:13" x14ac:dyDescent="0.35">
      <c r="A17" s="14" t="s">
        <v>1811</v>
      </c>
      <c r="B17" s="1" t="s">
        <v>607</v>
      </c>
      <c r="C17" s="8">
        <v>1.7164860653557299</v>
      </c>
      <c r="D17" s="8">
        <v>1.23242149641407E-2</v>
      </c>
      <c r="E17">
        <f>-LOG10(Table5[[#This Row],[Pairwise Td FDR]])</f>
        <v>1.9092407351420237</v>
      </c>
      <c r="I17" t="s">
        <v>1477</v>
      </c>
      <c r="J17" t="s">
        <v>935</v>
      </c>
      <c r="K17" s="19">
        <v>1.6134978238431501</v>
      </c>
      <c r="L17" s="19">
        <v>1.30744132663369E-2</v>
      </c>
      <c r="M17">
        <f>-LOG10(Table3[[#This Row],[Pairwise Td FDR2]])</f>
        <v>1.8835777916316059</v>
      </c>
    </row>
    <row r="18" spans="1:13" x14ac:dyDescent="0.35">
      <c r="A18" s="14" t="s">
        <v>1297</v>
      </c>
      <c r="B18" s="1" t="s">
        <v>710</v>
      </c>
      <c r="C18" s="8">
        <v>1.4644918254874</v>
      </c>
      <c r="D18" s="8">
        <v>1.23242149641407E-2</v>
      </c>
      <c r="E18">
        <f>-LOG10(Table5[[#This Row],[Pairwise Td FDR]])</f>
        <v>1.9092407351420237</v>
      </c>
      <c r="I18" t="s">
        <v>1483</v>
      </c>
      <c r="J18" t="s">
        <v>236</v>
      </c>
      <c r="K18" s="19">
        <v>1.7405984187726899</v>
      </c>
      <c r="L18" s="19">
        <v>1.30744132663369E-2</v>
      </c>
      <c r="M18">
        <f>-LOG10(Table3[[#This Row],[Pairwise Td FDR2]])</f>
        <v>1.8835777916316059</v>
      </c>
    </row>
    <row r="19" spans="1:13" x14ac:dyDescent="0.35">
      <c r="A19" s="14" t="s">
        <v>1981</v>
      </c>
      <c r="B19" s="1" t="s">
        <v>786</v>
      </c>
      <c r="C19" s="8">
        <v>1.81751116766667</v>
      </c>
      <c r="D19" s="8">
        <v>1.23242149641407E-2</v>
      </c>
      <c r="E19">
        <f>-LOG10(Table5[[#This Row],[Pairwise Td FDR]])</f>
        <v>1.9092407351420237</v>
      </c>
      <c r="I19" t="s">
        <v>1529</v>
      </c>
      <c r="J19" t="s">
        <v>298</v>
      </c>
      <c r="K19" s="19">
        <v>1.4381352593363601</v>
      </c>
      <c r="L19" s="19">
        <v>1.30744132663369E-2</v>
      </c>
      <c r="M19">
        <f>-LOG10(Table3[[#This Row],[Pairwise Td FDR2]])</f>
        <v>1.8835777916316059</v>
      </c>
    </row>
    <row r="20" spans="1:13" x14ac:dyDescent="0.35">
      <c r="A20" s="14" t="s">
        <v>1309</v>
      </c>
      <c r="B20" s="1" t="s">
        <v>826</v>
      </c>
      <c r="C20" s="8">
        <v>1.7418198263220599</v>
      </c>
      <c r="D20" s="8">
        <v>1.30744132663369E-2</v>
      </c>
      <c r="E20">
        <f>-LOG10(Table5[[#This Row],[Pairwise Td FDR]])</f>
        <v>1.8835777916316059</v>
      </c>
      <c r="I20" t="s">
        <v>1574</v>
      </c>
      <c r="J20" t="s">
        <v>998</v>
      </c>
      <c r="K20" s="19">
        <v>5.3222149620572701</v>
      </c>
      <c r="L20" s="19">
        <v>1.30744132663369E-2</v>
      </c>
      <c r="M20">
        <f>-LOG10(Table3[[#This Row],[Pairwise Td FDR2]])</f>
        <v>1.8835777916316059</v>
      </c>
    </row>
    <row r="21" spans="1:13" x14ac:dyDescent="0.35">
      <c r="A21" s="14" t="s">
        <v>1346</v>
      </c>
      <c r="B21" s="1" t="s">
        <v>81</v>
      </c>
      <c r="C21" s="8">
        <v>1.6318536472012299</v>
      </c>
      <c r="D21" s="8">
        <v>1.30744132663369E-2</v>
      </c>
      <c r="E21">
        <f>-LOG10(Table5[[#This Row],[Pairwise Td FDR]])</f>
        <v>1.8835777916316059</v>
      </c>
      <c r="I21" t="s">
        <v>1584</v>
      </c>
      <c r="J21" t="s">
        <v>357</v>
      </c>
      <c r="K21" s="19">
        <v>1.61016778574905</v>
      </c>
      <c r="L21" s="19">
        <v>1.30744132663369E-2</v>
      </c>
      <c r="M21">
        <f>-LOG10(Table3[[#This Row],[Pairwise Td FDR2]])</f>
        <v>1.8835777916316059</v>
      </c>
    </row>
    <row r="22" spans="1:13" x14ac:dyDescent="0.35">
      <c r="A22" s="14" t="s">
        <v>1365</v>
      </c>
      <c r="B22" s="1" t="s">
        <v>863</v>
      </c>
      <c r="C22" s="8">
        <v>1.59784250309098</v>
      </c>
      <c r="D22" s="8">
        <v>1.30744132663369E-2</v>
      </c>
      <c r="E22">
        <f>-LOG10(Table5[[#This Row],[Pairwise Td FDR]])</f>
        <v>1.8835777916316059</v>
      </c>
      <c r="I22" t="s">
        <v>1603</v>
      </c>
      <c r="J22" t="s">
        <v>380</v>
      </c>
      <c r="K22" s="19">
        <v>1.5228653936171399</v>
      </c>
      <c r="L22" s="19">
        <v>1.30744132663369E-2</v>
      </c>
      <c r="M22">
        <f>-LOG10(Table3[[#This Row],[Pairwise Td FDR2]])</f>
        <v>1.8835777916316059</v>
      </c>
    </row>
    <row r="23" spans="1:13" x14ac:dyDescent="0.35">
      <c r="A23" s="14" t="s">
        <v>1477</v>
      </c>
      <c r="B23" s="1" t="s">
        <v>935</v>
      </c>
      <c r="C23" s="8">
        <v>1.6134978238431501</v>
      </c>
      <c r="D23" s="8">
        <v>1.30744132663369E-2</v>
      </c>
      <c r="E23">
        <f>-LOG10(Table5[[#This Row],[Pairwise Td FDR]])</f>
        <v>1.8835777916316059</v>
      </c>
      <c r="I23" t="s">
        <v>1611</v>
      </c>
      <c r="J23" t="s">
        <v>390</v>
      </c>
      <c r="K23" s="19">
        <v>1.4961145113954299</v>
      </c>
      <c r="L23" s="19">
        <v>1.30744132663369E-2</v>
      </c>
      <c r="M23">
        <f>-LOG10(Table3[[#This Row],[Pairwise Td FDR2]])</f>
        <v>1.8835777916316059</v>
      </c>
    </row>
    <row r="24" spans="1:13" x14ac:dyDescent="0.35">
      <c r="A24" s="14" t="s">
        <v>1483</v>
      </c>
      <c r="B24" s="1" t="s">
        <v>236</v>
      </c>
      <c r="C24" s="8">
        <v>1.7405984187726899</v>
      </c>
      <c r="D24" s="8">
        <v>1.30744132663369E-2</v>
      </c>
      <c r="E24">
        <f>-LOG10(Table5[[#This Row],[Pairwise Td FDR]])</f>
        <v>1.8835777916316059</v>
      </c>
      <c r="I24" t="s">
        <v>1617</v>
      </c>
      <c r="J24" t="s">
        <v>396</v>
      </c>
      <c r="K24" s="19">
        <v>1.8985467966831999</v>
      </c>
      <c r="L24" s="19">
        <v>1.30744132663369E-2</v>
      </c>
      <c r="M24">
        <f>-LOG10(Table3[[#This Row],[Pairwise Td FDR2]])</f>
        <v>1.8835777916316059</v>
      </c>
    </row>
    <row r="25" spans="1:13" x14ac:dyDescent="0.35">
      <c r="A25" s="14" t="s">
        <v>1529</v>
      </c>
      <c r="B25" s="1" t="s">
        <v>298</v>
      </c>
      <c r="C25" s="8">
        <v>1.4381352593363601</v>
      </c>
      <c r="D25" s="8">
        <v>1.30744132663369E-2</v>
      </c>
      <c r="E25">
        <f>-LOG10(Table5[[#This Row],[Pairwise Td FDR]])</f>
        <v>1.8835777916316059</v>
      </c>
      <c r="I25" t="s">
        <v>1653</v>
      </c>
      <c r="J25" t="s">
        <v>444</v>
      </c>
      <c r="K25" s="19">
        <v>1.62364537433205</v>
      </c>
      <c r="L25" s="19">
        <v>1.30744132663369E-2</v>
      </c>
      <c r="M25">
        <f>-LOG10(Table3[[#This Row],[Pairwise Td FDR2]])</f>
        <v>1.8835777916316059</v>
      </c>
    </row>
    <row r="26" spans="1:13" x14ac:dyDescent="0.35">
      <c r="A26" s="14" t="s">
        <v>1574</v>
      </c>
      <c r="B26" s="1" t="s">
        <v>998</v>
      </c>
      <c r="C26" s="8">
        <v>5.3222149620572701</v>
      </c>
      <c r="D26" s="8">
        <v>1.30744132663369E-2</v>
      </c>
      <c r="E26">
        <f>-LOG10(Table5[[#This Row],[Pairwise Td FDR]])</f>
        <v>1.8835777916316059</v>
      </c>
      <c r="I26" t="s">
        <v>1657</v>
      </c>
      <c r="J26" t="s">
        <v>448</v>
      </c>
      <c r="K26" s="19">
        <v>1.55683960738581</v>
      </c>
      <c r="L26" s="19">
        <v>1.30744132663369E-2</v>
      </c>
      <c r="M26">
        <f>-LOG10(Table3[[#This Row],[Pairwise Td FDR2]])</f>
        <v>1.8835777916316059</v>
      </c>
    </row>
    <row r="27" spans="1:13" x14ac:dyDescent="0.35">
      <c r="A27" s="14" t="s">
        <v>1584</v>
      </c>
      <c r="B27" s="1" t="s">
        <v>357</v>
      </c>
      <c r="C27" s="8">
        <v>1.61016778574905</v>
      </c>
      <c r="D27" s="8">
        <v>1.30744132663369E-2</v>
      </c>
      <c r="E27">
        <f>-LOG10(Table5[[#This Row],[Pairwise Td FDR]])</f>
        <v>1.8835777916316059</v>
      </c>
      <c r="I27" t="s">
        <v>1704</v>
      </c>
      <c r="J27" t="s">
        <v>1074</v>
      </c>
      <c r="K27" s="19">
        <v>1.49285935075988</v>
      </c>
      <c r="L27" s="19">
        <v>1.30744132663369E-2</v>
      </c>
      <c r="M27">
        <f>-LOG10(Table3[[#This Row],[Pairwise Td FDR2]])</f>
        <v>1.8835777916316059</v>
      </c>
    </row>
    <row r="28" spans="1:13" x14ac:dyDescent="0.35">
      <c r="A28" s="14" t="s">
        <v>1603</v>
      </c>
      <c r="B28" s="1" t="s">
        <v>380</v>
      </c>
      <c r="C28" s="8">
        <v>1.5228653936171399</v>
      </c>
      <c r="D28" s="8">
        <v>1.30744132663369E-2</v>
      </c>
      <c r="E28">
        <f>-LOG10(Table5[[#This Row],[Pairwise Td FDR]])</f>
        <v>1.8835777916316059</v>
      </c>
      <c r="I28" t="s">
        <v>1725</v>
      </c>
      <c r="J28" t="s">
        <v>524</v>
      </c>
      <c r="K28" s="19">
        <v>1.8223720780555701</v>
      </c>
      <c r="L28" s="19">
        <v>1.30744132663369E-2</v>
      </c>
      <c r="M28">
        <f>-LOG10(Table3[[#This Row],[Pairwise Td FDR2]])</f>
        <v>1.8835777916316059</v>
      </c>
    </row>
    <row r="29" spans="1:13" x14ac:dyDescent="0.35">
      <c r="A29" s="14" t="s">
        <v>1611</v>
      </c>
      <c r="B29" s="1" t="s">
        <v>390</v>
      </c>
      <c r="C29" s="8">
        <v>1.4961145113954299</v>
      </c>
      <c r="D29" s="8">
        <v>1.30744132663369E-2</v>
      </c>
      <c r="E29">
        <f>-LOG10(Table5[[#This Row],[Pairwise Td FDR]])</f>
        <v>1.8835777916316059</v>
      </c>
      <c r="I29" t="s">
        <v>1155</v>
      </c>
      <c r="J29" t="s">
        <v>1155</v>
      </c>
      <c r="K29" s="19">
        <v>1.7213324689471901</v>
      </c>
      <c r="L29" s="19">
        <v>1.30744132663369E-2</v>
      </c>
      <c r="M29">
        <f>-LOG10(Table3[[#This Row],[Pairwise Td FDR2]])</f>
        <v>1.8835777916316059</v>
      </c>
    </row>
    <row r="30" spans="1:13" x14ac:dyDescent="0.35">
      <c r="A30" s="14" t="s">
        <v>1617</v>
      </c>
      <c r="B30" s="1" t="s">
        <v>396</v>
      </c>
      <c r="C30" s="8">
        <v>1.8985467966831999</v>
      </c>
      <c r="D30" s="8">
        <v>1.30744132663369E-2</v>
      </c>
      <c r="E30">
        <f>-LOG10(Table5[[#This Row],[Pairwise Td FDR]])</f>
        <v>1.8835777916316059</v>
      </c>
      <c r="I30" t="s">
        <v>1854</v>
      </c>
      <c r="J30" t="s">
        <v>644</v>
      </c>
      <c r="K30" s="19">
        <v>1.3229905575590899</v>
      </c>
      <c r="L30" s="19">
        <v>1.30744132663369E-2</v>
      </c>
      <c r="M30">
        <f>-LOG10(Table3[[#This Row],[Pairwise Td FDR2]])</f>
        <v>1.8835777916316059</v>
      </c>
    </row>
    <row r="31" spans="1:13" x14ac:dyDescent="0.35">
      <c r="A31" s="14" t="s">
        <v>1653</v>
      </c>
      <c r="B31" s="1" t="s">
        <v>444</v>
      </c>
      <c r="C31" s="8">
        <v>1.62364537433205</v>
      </c>
      <c r="D31" s="8">
        <v>1.30744132663369E-2</v>
      </c>
      <c r="E31">
        <f>-LOG10(Table5[[#This Row],[Pairwise Td FDR]])</f>
        <v>1.8835777916316059</v>
      </c>
      <c r="I31" t="s">
        <v>1873</v>
      </c>
      <c r="J31" t="s">
        <v>1178</v>
      </c>
      <c r="K31" s="19">
        <v>1.7669431574140899</v>
      </c>
      <c r="L31" s="19">
        <v>1.30744132663369E-2</v>
      </c>
      <c r="M31">
        <f>-LOG10(Table3[[#This Row],[Pairwise Td FDR2]])</f>
        <v>1.8835777916316059</v>
      </c>
    </row>
    <row r="32" spans="1:13" x14ac:dyDescent="0.35">
      <c r="A32" s="14" t="s">
        <v>1657</v>
      </c>
      <c r="B32" s="1" t="s">
        <v>448</v>
      </c>
      <c r="C32" s="8">
        <v>1.55683960738581</v>
      </c>
      <c r="D32" s="8">
        <v>1.30744132663369E-2</v>
      </c>
      <c r="E32">
        <f>-LOG10(Table5[[#This Row],[Pairwise Td FDR]])</f>
        <v>1.8835777916316059</v>
      </c>
      <c r="I32" t="s">
        <v>1904</v>
      </c>
      <c r="J32" t="s">
        <v>698</v>
      </c>
      <c r="K32" s="19">
        <v>1.4852602222122699</v>
      </c>
      <c r="L32" s="19">
        <v>1.30744132663369E-2</v>
      </c>
      <c r="M32">
        <f>-LOG10(Table3[[#This Row],[Pairwise Td FDR2]])</f>
        <v>1.8835777916316059</v>
      </c>
    </row>
    <row r="33" spans="1:13" x14ac:dyDescent="0.35">
      <c r="A33" s="14" t="s">
        <v>1283</v>
      </c>
      <c r="B33" s="1" t="s">
        <v>463</v>
      </c>
      <c r="C33" s="8">
        <v>1.8398000650666</v>
      </c>
      <c r="D33" s="8">
        <v>1.30744132663369E-2</v>
      </c>
      <c r="E33">
        <f>-LOG10(Table5[[#This Row],[Pairwise Td FDR]])</f>
        <v>1.8835777916316059</v>
      </c>
      <c r="I33" t="s">
        <v>793</v>
      </c>
      <c r="J33" t="s">
        <v>793</v>
      </c>
      <c r="K33" s="19">
        <v>1.3313264017423101</v>
      </c>
      <c r="L33" s="19">
        <v>1.30744132663369E-2</v>
      </c>
      <c r="M33">
        <f>-LOG10(Table3[[#This Row],[Pairwise Td FDR2]])</f>
        <v>1.8835777916316059</v>
      </c>
    </row>
    <row r="34" spans="1:13" x14ac:dyDescent="0.35">
      <c r="A34" s="14" t="s">
        <v>1704</v>
      </c>
      <c r="B34" s="1" t="s">
        <v>1074</v>
      </c>
      <c r="C34" s="8">
        <v>1.49285935075988</v>
      </c>
      <c r="D34" s="8">
        <v>1.30744132663369E-2</v>
      </c>
      <c r="E34">
        <f>-LOG10(Table5[[#This Row],[Pairwise Td FDR]])</f>
        <v>1.8835777916316059</v>
      </c>
      <c r="I34" t="s">
        <v>2006</v>
      </c>
      <c r="J34" t="s">
        <v>814</v>
      </c>
      <c r="K34" s="19">
        <v>-1.87064651518838</v>
      </c>
      <c r="L34" s="19">
        <v>1.30744132663369E-2</v>
      </c>
      <c r="M34">
        <f>-LOG10(Table3[[#This Row],[Pairwise Td FDR2]])</f>
        <v>1.8835777916316059</v>
      </c>
    </row>
    <row r="35" spans="1:13" x14ac:dyDescent="0.35">
      <c r="A35" s="14" t="s">
        <v>1725</v>
      </c>
      <c r="B35" s="1" t="s">
        <v>524</v>
      </c>
      <c r="C35" s="8">
        <v>1.8223720780555701</v>
      </c>
      <c r="D35" s="8">
        <v>1.30744132663369E-2</v>
      </c>
      <c r="E35">
        <f>-LOG10(Table5[[#This Row],[Pairwise Td FDR]])</f>
        <v>1.8835777916316059</v>
      </c>
      <c r="I35" t="s">
        <v>1422</v>
      </c>
      <c r="J35" t="s">
        <v>168</v>
      </c>
      <c r="K35" s="19">
        <v>1.3008225125838799</v>
      </c>
      <c r="L35" s="19">
        <v>1.31955318532472E-2</v>
      </c>
      <c r="M35">
        <f>-LOG10(Table3[[#This Row],[Pairwise Td FDR2]])</f>
        <v>1.8795731006106255</v>
      </c>
    </row>
    <row r="36" spans="1:13" x14ac:dyDescent="0.35">
      <c r="A36" s="14" t="s">
        <v>1155</v>
      </c>
      <c r="B36" s="1" t="s">
        <v>1155</v>
      </c>
      <c r="C36" s="8">
        <v>1.7213324689471901</v>
      </c>
      <c r="D36" s="8">
        <v>1.30744132663369E-2</v>
      </c>
      <c r="E36">
        <f>-LOG10(Table5[[#This Row],[Pairwise Td FDR]])</f>
        <v>1.8835777916316059</v>
      </c>
      <c r="I36" t="s">
        <v>1463</v>
      </c>
      <c r="J36" t="s">
        <v>214</v>
      </c>
      <c r="K36" s="19">
        <v>1.4746253531100899</v>
      </c>
      <c r="L36" s="19">
        <v>1.31955318532472E-2</v>
      </c>
      <c r="M36">
        <f>-LOG10(Table3[[#This Row],[Pairwise Td FDR2]])</f>
        <v>1.8795731006106255</v>
      </c>
    </row>
    <row r="37" spans="1:13" x14ac:dyDescent="0.35">
      <c r="A37" s="14" t="s">
        <v>1854</v>
      </c>
      <c r="B37" s="1" t="s">
        <v>644</v>
      </c>
      <c r="C37" s="8">
        <v>1.3229905575590899</v>
      </c>
      <c r="D37" s="8">
        <v>1.30744132663369E-2</v>
      </c>
      <c r="E37">
        <f>-LOG10(Table5[[#This Row],[Pairwise Td FDR]])</f>
        <v>1.8835777916316059</v>
      </c>
      <c r="I37" t="s">
        <v>1470</v>
      </c>
      <c r="J37" t="s">
        <v>222</v>
      </c>
      <c r="K37" s="19">
        <v>1.36511810094801</v>
      </c>
      <c r="L37" s="19">
        <v>1.31955318532472E-2</v>
      </c>
      <c r="M37">
        <f>-LOG10(Table3[[#This Row],[Pairwise Td FDR2]])</f>
        <v>1.8795731006106255</v>
      </c>
    </row>
    <row r="38" spans="1:13" x14ac:dyDescent="0.35">
      <c r="A38" s="14" t="s">
        <v>1873</v>
      </c>
      <c r="B38" s="1" t="s">
        <v>1178</v>
      </c>
      <c r="C38" s="8">
        <v>1.7669431574140899</v>
      </c>
      <c r="D38" s="8">
        <v>1.30744132663369E-2</v>
      </c>
      <c r="E38">
        <f>-LOG10(Table5[[#This Row],[Pairwise Td FDR]])</f>
        <v>1.8835777916316059</v>
      </c>
      <c r="I38" t="s">
        <v>1559</v>
      </c>
      <c r="J38" t="s">
        <v>325</v>
      </c>
      <c r="K38" s="19">
        <v>1.3774273581298799</v>
      </c>
      <c r="L38" s="19">
        <v>1.31955318532472E-2</v>
      </c>
      <c r="M38">
        <f>-LOG10(Table3[[#This Row],[Pairwise Td FDR2]])</f>
        <v>1.8795731006106255</v>
      </c>
    </row>
    <row r="39" spans="1:13" x14ac:dyDescent="0.35">
      <c r="A39" s="14" t="s">
        <v>1904</v>
      </c>
      <c r="B39" s="1" t="s">
        <v>698</v>
      </c>
      <c r="C39" s="8">
        <v>1.4852602222122699</v>
      </c>
      <c r="D39" s="8">
        <v>1.30744132663369E-2</v>
      </c>
      <c r="E39">
        <f>-LOG10(Table5[[#This Row],[Pairwise Td FDR]])</f>
        <v>1.8835777916316059</v>
      </c>
      <c r="I39" t="s">
        <v>363</v>
      </c>
      <c r="J39" t="s">
        <v>363</v>
      </c>
      <c r="K39" s="19">
        <v>1.35932355285391</v>
      </c>
      <c r="L39" s="19">
        <v>1.31955318532472E-2</v>
      </c>
      <c r="M39">
        <f>-LOG10(Table3[[#This Row],[Pairwise Td FDR2]])</f>
        <v>1.8795731006106255</v>
      </c>
    </row>
    <row r="40" spans="1:13" x14ac:dyDescent="0.35">
      <c r="A40" s="14" t="s">
        <v>793</v>
      </c>
      <c r="B40" s="1" t="s">
        <v>793</v>
      </c>
      <c r="C40" s="8">
        <v>1.3313264017423101</v>
      </c>
      <c r="D40" s="8">
        <v>1.30744132663369E-2</v>
      </c>
      <c r="E40">
        <f>-LOG10(Table5[[#This Row],[Pairwise Td FDR]])</f>
        <v>1.8835777916316059</v>
      </c>
      <c r="I40" t="s">
        <v>1659</v>
      </c>
      <c r="J40" t="s">
        <v>1043</v>
      </c>
      <c r="K40" s="19">
        <v>1.37558413041595</v>
      </c>
      <c r="L40" s="19">
        <v>1.31955318532472E-2</v>
      </c>
      <c r="M40">
        <f>-LOG10(Table3[[#This Row],[Pairwise Td FDR2]])</f>
        <v>1.8795731006106255</v>
      </c>
    </row>
    <row r="41" spans="1:13" x14ac:dyDescent="0.35">
      <c r="A41" s="14" t="s">
        <v>1301</v>
      </c>
      <c r="B41" s="1" t="s">
        <v>39</v>
      </c>
      <c r="C41" s="8">
        <v>3.1778826276641201</v>
      </c>
      <c r="D41" s="8">
        <v>1.30744132663369E-2</v>
      </c>
      <c r="E41">
        <f>-LOG10(Table5[[#This Row],[Pairwise Td FDR]])</f>
        <v>1.8835777916316059</v>
      </c>
      <c r="I41" t="s">
        <v>1683</v>
      </c>
      <c r="J41" t="s">
        <v>486</v>
      </c>
      <c r="K41" s="19">
        <v>1.6334677390379999</v>
      </c>
      <c r="L41" s="19">
        <v>1.31955318532472E-2</v>
      </c>
      <c r="M41">
        <f>-LOG10(Table3[[#This Row],[Pairwise Td FDR2]])</f>
        <v>1.8795731006106255</v>
      </c>
    </row>
    <row r="42" spans="1:13" x14ac:dyDescent="0.35">
      <c r="A42" s="14" t="s">
        <v>2006</v>
      </c>
      <c r="B42" s="1" t="s">
        <v>814</v>
      </c>
      <c r="C42" s="8">
        <v>-1.87064651518838</v>
      </c>
      <c r="D42" s="8">
        <v>1.30744132663369E-2</v>
      </c>
      <c r="E42">
        <f>-LOG10(Table5[[#This Row],[Pairwise Td FDR]])</f>
        <v>1.8835777916316059</v>
      </c>
      <c r="I42" t="s">
        <v>1695</v>
      </c>
      <c r="J42" t="s">
        <v>1068</v>
      </c>
      <c r="K42" s="19">
        <v>1.63727212710214</v>
      </c>
      <c r="L42" s="19">
        <v>1.31955318532472E-2</v>
      </c>
      <c r="M42">
        <f>-LOG10(Table3[[#This Row],[Pairwise Td FDR2]])</f>
        <v>1.8795731006106255</v>
      </c>
    </row>
    <row r="43" spans="1:13" x14ac:dyDescent="0.35">
      <c r="A43" s="14" t="s">
        <v>1422</v>
      </c>
      <c r="B43" s="1" t="s">
        <v>168</v>
      </c>
      <c r="C43" s="8">
        <v>1.3008225125838799</v>
      </c>
      <c r="D43" s="8">
        <v>1.31955318532472E-2</v>
      </c>
      <c r="E43">
        <f>-LOG10(Table5[[#This Row],[Pairwise Td FDR]])</f>
        <v>1.8795731006106255</v>
      </c>
      <c r="I43" t="s">
        <v>1723</v>
      </c>
      <c r="J43" t="s">
        <v>1082</v>
      </c>
      <c r="K43" s="19">
        <v>1.30614869441814</v>
      </c>
      <c r="L43" s="19">
        <v>1.31955318532472E-2</v>
      </c>
      <c r="M43">
        <f>-LOG10(Table3[[#This Row],[Pairwise Td FDR2]])</f>
        <v>1.8795731006106255</v>
      </c>
    </row>
    <row r="44" spans="1:13" x14ac:dyDescent="0.35">
      <c r="A44" s="14" t="s">
        <v>1463</v>
      </c>
      <c r="B44" s="1" t="s">
        <v>214</v>
      </c>
      <c r="C44" s="8">
        <v>1.4746253531100899</v>
      </c>
      <c r="D44" s="8">
        <v>1.31955318532472E-2</v>
      </c>
      <c r="E44">
        <f>-LOG10(Table5[[#This Row],[Pairwise Td FDR]])</f>
        <v>1.8795731006106255</v>
      </c>
      <c r="I44" t="s">
        <v>1762</v>
      </c>
      <c r="J44" t="s">
        <v>566</v>
      </c>
      <c r="K44" s="19">
        <v>-528.54804088463902</v>
      </c>
      <c r="L44" s="19">
        <v>1.31955318532472E-2</v>
      </c>
      <c r="M44">
        <f>-LOG10(Table3[[#This Row],[Pairwise Td FDR2]])</f>
        <v>1.8795731006106255</v>
      </c>
    </row>
    <row r="45" spans="1:13" x14ac:dyDescent="0.35">
      <c r="A45" s="14" t="s">
        <v>1470</v>
      </c>
      <c r="B45" s="1" t="s">
        <v>222</v>
      </c>
      <c r="C45" s="8">
        <v>1.36511810094801</v>
      </c>
      <c r="D45" s="8">
        <v>1.31955318532472E-2</v>
      </c>
      <c r="E45">
        <f>-LOG10(Table5[[#This Row],[Pairwise Td FDR]])</f>
        <v>1.8795731006106255</v>
      </c>
      <c r="I45" t="s">
        <v>1823</v>
      </c>
      <c r="J45" t="s">
        <v>1152</v>
      </c>
      <c r="K45" s="19">
        <v>1.42436007592268</v>
      </c>
      <c r="L45" s="19">
        <v>1.31955318532472E-2</v>
      </c>
      <c r="M45">
        <f>-LOG10(Table3[[#This Row],[Pairwise Td FDR2]])</f>
        <v>1.8795731006106255</v>
      </c>
    </row>
    <row r="46" spans="1:13" x14ac:dyDescent="0.35">
      <c r="A46" s="14" t="s">
        <v>1559</v>
      </c>
      <c r="B46" s="1" t="s">
        <v>325</v>
      </c>
      <c r="C46" s="8">
        <v>1.3774273581298799</v>
      </c>
      <c r="D46" s="8">
        <v>1.31955318532472E-2</v>
      </c>
      <c r="E46">
        <f>-LOG10(Table5[[#This Row],[Pairwise Td FDR]])</f>
        <v>1.8795731006106255</v>
      </c>
      <c r="I46" t="s">
        <v>1830</v>
      </c>
      <c r="J46" t="s">
        <v>623</v>
      </c>
      <c r="K46" s="19">
        <v>1.45650712632312</v>
      </c>
      <c r="L46" s="19">
        <v>1.31955318532472E-2</v>
      </c>
      <c r="M46">
        <f>-LOG10(Table3[[#This Row],[Pairwise Td FDR2]])</f>
        <v>1.8795731006106255</v>
      </c>
    </row>
    <row r="47" spans="1:13" x14ac:dyDescent="0.35">
      <c r="A47" s="14" t="s">
        <v>363</v>
      </c>
      <c r="B47" s="1" t="s">
        <v>363</v>
      </c>
      <c r="C47" s="8">
        <v>1.35932355285391</v>
      </c>
      <c r="D47" s="8">
        <v>1.31955318532472E-2</v>
      </c>
      <c r="E47">
        <f>-LOG10(Table5[[#This Row],[Pairwise Td FDR]])</f>
        <v>1.8795731006106255</v>
      </c>
      <c r="I47" t="s">
        <v>1860</v>
      </c>
      <c r="J47" t="s">
        <v>1170</v>
      </c>
      <c r="K47" s="19">
        <v>1.6350903940277399</v>
      </c>
      <c r="L47" s="19">
        <v>1.31955318532472E-2</v>
      </c>
      <c r="M47">
        <f>-LOG10(Table3[[#This Row],[Pairwise Td FDR2]])</f>
        <v>1.8795731006106255</v>
      </c>
    </row>
    <row r="48" spans="1:13" x14ac:dyDescent="0.35">
      <c r="A48" s="14" t="s">
        <v>1659</v>
      </c>
      <c r="B48" s="1" t="s">
        <v>1043</v>
      </c>
      <c r="C48" s="8">
        <v>1.37558413041595</v>
      </c>
      <c r="D48" s="8">
        <v>1.31955318532472E-2</v>
      </c>
      <c r="E48">
        <f>-LOG10(Table5[[#This Row],[Pairwise Td FDR]])</f>
        <v>1.8795731006106255</v>
      </c>
      <c r="I48" t="s">
        <v>1892</v>
      </c>
      <c r="J48" t="s">
        <v>686</v>
      </c>
      <c r="K48" s="19">
        <v>1.76360693336384</v>
      </c>
      <c r="L48" s="19">
        <v>1.31955318532472E-2</v>
      </c>
      <c r="M48">
        <f>-LOG10(Table3[[#This Row],[Pairwise Td FDR2]])</f>
        <v>1.8795731006106255</v>
      </c>
    </row>
    <row r="49" spans="1:13" x14ac:dyDescent="0.35">
      <c r="A49" s="14" t="s">
        <v>1284</v>
      </c>
      <c r="B49" s="1" t="s">
        <v>1055</v>
      </c>
      <c r="C49" s="8">
        <v>5.4594627675791898</v>
      </c>
      <c r="D49" s="8">
        <v>1.31955318532472E-2</v>
      </c>
      <c r="E49">
        <f>-LOG10(Table5[[#This Row],[Pairwise Td FDR]])</f>
        <v>1.8795731006106255</v>
      </c>
      <c r="I49" t="s">
        <v>1940</v>
      </c>
      <c r="J49" t="s">
        <v>1229</v>
      </c>
      <c r="K49" s="19">
        <v>1.5113938531239</v>
      </c>
      <c r="L49" s="19">
        <v>1.31955318532472E-2</v>
      </c>
      <c r="M49">
        <f>-LOG10(Table3[[#This Row],[Pairwise Td FDR2]])</f>
        <v>1.8795731006106255</v>
      </c>
    </row>
    <row r="50" spans="1:13" x14ac:dyDescent="0.35">
      <c r="A50" s="14" t="s">
        <v>1683</v>
      </c>
      <c r="B50" s="1" t="s">
        <v>486</v>
      </c>
      <c r="C50" s="8">
        <v>1.6334677390379999</v>
      </c>
      <c r="D50" s="8">
        <v>1.31955318532472E-2</v>
      </c>
      <c r="E50">
        <f>-LOG10(Table5[[#This Row],[Pairwise Td FDR]])</f>
        <v>1.8795731006106255</v>
      </c>
      <c r="I50" t="s">
        <v>1969</v>
      </c>
      <c r="J50" t="s">
        <v>759</v>
      </c>
      <c r="K50" s="19">
        <v>2.4081585035407702</v>
      </c>
      <c r="L50" s="19">
        <v>1.31955318532472E-2</v>
      </c>
      <c r="M50">
        <f>-LOG10(Table3[[#This Row],[Pairwise Td FDR2]])</f>
        <v>1.8795731006106255</v>
      </c>
    </row>
    <row r="51" spans="1:13" x14ac:dyDescent="0.35">
      <c r="A51" s="14" t="s">
        <v>1695</v>
      </c>
      <c r="B51" s="1" t="s">
        <v>1068</v>
      </c>
      <c r="C51" s="8">
        <v>1.63727212710214</v>
      </c>
      <c r="D51" s="8">
        <v>1.31955318532472E-2</v>
      </c>
      <c r="E51">
        <f>-LOG10(Table5[[#This Row],[Pairwise Td FDR]])</f>
        <v>1.8795731006106255</v>
      </c>
      <c r="I51" t="s">
        <v>1976</v>
      </c>
      <c r="J51" t="s">
        <v>778</v>
      </c>
      <c r="K51" s="19">
        <v>1.68480933252882</v>
      </c>
      <c r="L51" s="19">
        <v>1.31955318532472E-2</v>
      </c>
      <c r="M51">
        <f>-LOG10(Table3[[#This Row],[Pairwise Td FDR2]])</f>
        <v>1.8795731006106255</v>
      </c>
    </row>
    <row r="52" spans="1:13" x14ac:dyDescent="0.35">
      <c r="A52" s="14" t="s">
        <v>1723</v>
      </c>
      <c r="B52" s="1" t="s">
        <v>1082</v>
      </c>
      <c r="C52" s="8">
        <v>1.30614869441814</v>
      </c>
      <c r="D52" s="8">
        <v>1.31955318532472E-2</v>
      </c>
      <c r="E52">
        <f>-LOG10(Table5[[#This Row],[Pairwise Td FDR]])</f>
        <v>1.8795731006106255</v>
      </c>
      <c r="I52" t="s">
        <v>1491</v>
      </c>
      <c r="J52" t="s">
        <v>240</v>
      </c>
      <c r="K52" s="19">
        <v>1.3455103744257499</v>
      </c>
      <c r="L52" s="19">
        <v>1.33977316622108E-2</v>
      </c>
      <c r="M52">
        <f>-LOG10(Table3[[#This Row],[Pairwise Td FDR2]])</f>
        <v>1.872968724767651</v>
      </c>
    </row>
    <row r="53" spans="1:13" x14ac:dyDescent="0.35">
      <c r="A53" s="14" t="s">
        <v>1762</v>
      </c>
      <c r="B53" s="1" t="s">
        <v>566</v>
      </c>
      <c r="C53" s="8">
        <v>-528.54804088463902</v>
      </c>
      <c r="D53" s="8">
        <v>1.31955318532472E-2</v>
      </c>
      <c r="E53">
        <f>-LOG10(Table5[[#This Row],[Pairwise Td FDR]])</f>
        <v>1.8795731006106255</v>
      </c>
      <c r="I53" t="s">
        <v>1770</v>
      </c>
      <c r="J53" t="s">
        <v>571</v>
      </c>
      <c r="K53" s="19">
        <v>1.39380304314382</v>
      </c>
      <c r="L53" s="19">
        <v>1.33977316622108E-2</v>
      </c>
      <c r="M53">
        <f>-LOG10(Table3[[#This Row],[Pairwise Td FDR2]])</f>
        <v>1.872968724767651</v>
      </c>
    </row>
    <row r="54" spans="1:13" x14ac:dyDescent="0.35">
      <c r="A54" s="14" t="s">
        <v>1823</v>
      </c>
      <c r="B54" s="1" t="s">
        <v>1152</v>
      </c>
      <c r="C54" s="8">
        <v>1.42436007592268</v>
      </c>
      <c r="D54" s="8">
        <v>1.31955318532472E-2</v>
      </c>
      <c r="E54">
        <f>-LOG10(Table5[[#This Row],[Pairwise Td FDR]])</f>
        <v>1.8795731006106255</v>
      </c>
      <c r="I54" t="s">
        <v>1032</v>
      </c>
      <c r="J54" t="s">
        <v>1032</v>
      </c>
      <c r="K54" s="19">
        <v>1.39630556249506</v>
      </c>
      <c r="L54" s="19">
        <v>1.35500109368091E-2</v>
      </c>
      <c r="M54">
        <f>-LOG10(Table3[[#This Row],[Pairwise Td FDR2]])</f>
        <v>1.8680603542512784</v>
      </c>
    </row>
    <row r="55" spans="1:13" x14ac:dyDescent="0.35">
      <c r="A55" s="14" t="s">
        <v>1830</v>
      </c>
      <c r="B55" s="1" t="s">
        <v>623</v>
      </c>
      <c r="C55" s="8">
        <v>1.45650712632312</v>
      </c>
      <c r="D55" s="8">
        <v>1.31955318532472E-2</v>
      </c>
      <c r="E55">
        <f>-LOG10(Table5[[#This Row],[Pairwise Td FDR]])</f>
        <v>1.8795731006106255</v>
      </c>
      <c r="I55" t="s">
        <v>1737</v>
      </c>
      <c r="J55" t="s">
        <v>1087</v>
      </c>
      <c r="K55" s="19">
        <v>1.8392232977103999</v>
      </c>
      <c r="L55" s="19">
        <v>1.35500109368091E-2</v>
      </c>
      <c r="M55">
        <f>-LOG10(Table3[[#This Row],[Pairwise Td FDR2]])</f>
        <v>1.8680603542512784</v>
      </c>
    </row>
    <row r="56" spans="1:13" x14ac:dyDescent="0.35">
      <c r="A56" s="14" t="s">
        <v>1860</v>
      </c>
      <c r="B56" s="1" t="s">
        <v>1170</v>
      </c>
      <c r="C56" s="8">
        <v>1.6350903940277399</v>
      </c>
      <c r="D56" s="8">
        <v>1.31955318532472E-2</v>
      </c>
      <c r="E56">
        <f>-LOG10(Table5[[#This Row],[Pairwise Td FDR]])</f>
        <v>1.8795731006106255</v>
      </c>
      <c r="I56" t="s">
        <v>1743</v>
      </c>
      <c r="J56" t="s">
        <v>544</v>
      </c>
      <c r="K56" s="19">
        <v>1.6151380104088999</v>
      </c>
      <c r="L56" s="19">
        <v>1.35500109368091E-2</v>
      </c>
      <c r="M56">
        <f>-LOG10(Table3[[#This Row],[Pairwise Td FDR2]])</f>
        <v>1.8680603542512784</v>
      </c>
    </row>
    <row r="57" spans="1:13" x14ac:dyDescent="0.35">
      <c r="A57" s="14" t="s">
        <v>1892</v>
      </c>
      <c r="B57" s="1" t="s">
        <v>686</v>
      </c>
      <c r="C57" s="8">
        <v>1.76360693336384</v>
      </c>
      <c r="D57" s="8">
        <v>1.31955318532472E-2</v>
      </c>
      <c r="E57">
        <f>-LOG10(Table5[[#This Row],[Pairwise Td FDR]])</f>
        <v>1.8795731006106255</v>
      </c>
      <c r="I57" t="s">
        <v>1759</v>
      </c>
      <c r="J57" t="s">
        <v>562</v>
      </c>
      <c r="K57" s="19">
        <v>1.48348212679025</v>
      </c>
      <c r="L57" s="19">
        <v>1.35500109368091E-2</v>
      </c>
      <c r="M57">
        <f>-LOG10(Table3[[#This Row],[Pairwise Td FDR2]])</f>
        <v>1.8680603542512784</v>
      </c>
    </row>
    <row r="58" spans="1:13" x14ac:dyDescent="0.35">
      <c r="A58" s="14" t="s">
        <v>1940</v>
      </c>
      <c r="B58" s="1" t="s">
        <v>1229</v>
      </c>
      <c r="C58" s="8">
        <v>1.5113938531239</v>
      </c>
      <c r="D58" s="8">
        <v>1.31955318532472E-2</v>
      </c>
      <c r="E58">
        <f>-LOG10(Table5[[#This Row],[Pairwise Td FDR]])</f>
        <v>1.8795731006106255</v>
      </c>
      <c r="I58" t="s">
        <v>1776</v>
      </c>
      <c r="J58" t="s">
        <v>577</v>
      </c>
      <c r="K58" s="19">
        <v>1.4787238569579999</v>
      </c>
      <c r="L58" s="19">
        <v>1.35500109368091E-2</v>
      </c>
      <c r="M58">
        <f>-LOG10(Table3[[#This Row],[Pairwise Td FDR2]])</f>
        <v>1.8680603542512784</v>
      </c>
    </row>
    <row r="59" spans="1:13" x14ac:dyDescent="0.35">
      <c r="A59" s="14" t="s">
        <v>1969</v>
      </c>
      <c r="B59" s="1" t="s">
        <v>759</v>
      </c>
      <c r="C59" s="8">
        <v>2.4081585035407702</v>
      </c>
      <c r="D59" s="8">
        <v>1.31955318532472E-2</v>
      </c>
      <c r="E59">
        <f>-LOG10(Table5[[#This Row],[Pairwise Td FDR]])</f>
        <v>1.8795731006106255</v>
      </c>
      <c r="I59" t="s">
        <v>1833</v>
      </c>
      <c r="J59" t="s">
        <v>627</v>
      </c>
      <c r="K59" s="19">
        <v>1.6783122685479701</v>
      </c>
      <c r="L59" s="19">
        <v>1.35500109368091E-2</v>
      </c>
      <c r="M59">
        <f>-LOG10(Table3[[#This Row],[Pairwise Td FDR2]])</f>
        <v>1.8680603542512784</v>
      </c>
    </row>
    <row r="60" spans="1:13" x14ac:dyDescent="0.35">
      <c r="A60" s="14" t="s">
        <v>1976</v>
      </c>
      <c r="B60" s="1" t="s">
        <v>778</v>
      </c>
      <c r="C60" s="8">
        <v>1.68480933252882</v>
      </c>
      <c r="D60" s="8">
        <v>1.31955318532472E-2</v>
      </c>
      <c r="E60">
        <f>-LOG10(Table5[[#This Row],[Pairwise Td FDR]])</f>
        <v>1.8795731006106255</v>
      </c>
      <c r="I60" t="s">
        <v>1948</v>
      </c>
      <c r="J60" t="s">
        <v>740</v>
      </c>
      <c r="K60" s="19">
        <v>1.5486276510266099</v>
      </c>
      <c r="L60" s="19">
        <v>1.35500109368091E-2</v>
      </c>
      <c r="M60">
        <f>-LOG10(Table3[[#This Row],[Pairwise Td FDR2]])</f>
        <v>1.8680603542512784</v>
      </c>
    </row>
    <row r="61" spans="1:13" x14ac:dyDescent="0.35">
      <c r="A61" s="14" t="s">
        <v>1491</v>
      </c>
      <c r="B61" s="1" t="s">
        <v>240</v>
      </c>
      <c r="C61" s="8">
        <v>1.3455103744257499</v>
      </c>
      <c r="D61" s="8">
        <v>1.33977316622108E-2</v>
      </c>
      <c r="E61">
        <f>-LOG10(Table5[[#This Row],[Pairwise Td FDR]])</f>
        <v>1.872968724767651</v>
      </c>
      <c r="I61" t="s">
        <v>1967</v>
      </c>
      <c r="J61" t="s">
        <v>755</v>
      </c>
      <c r="K61" s="19">
        <v>1.37311142008487</v>
      </c>
      <c r="L61" s="19">
        <v>1.35500109368091E-2</v>
      </c>
      <c r="M61">
        <f>-LOG10(Table3[[#This Row],[Pairwise Td FDR2]])</f>
        <v>1.8680603542512784</v>
      </c>
    </row>
    <row r="62" spans="1:13" x14ac:dyDescent="0.35">
      <c r="A62" s="14" t="s">
        <v>1770</v>
      </c>
      <c r="B62" s="1" t="s">
        <v>571</v>
      </c>
      <c r="C62" s="8">
        <v>1.39380304314382</v>
      </c>
      <c r="D62" s="8">
        <v>1.33977316622108E-2</v>
      </c>
      <c r="E62">
        <f>-LOG10(Table5[[#This Row],[Pairwise Td FDR]])</f>
        <v>1.872968724767651</v>
      </c>
      <c r="I62" t="s">
        <v>1350</v>
      </c>
      <c r="J62" t="s">
        <v>85</v>
      </c>
      <c r="K62" s="19">
        <v>2.2977262977788699</v>
      </c>
      <c r="L62" s="19">
        <v>1.37564844610353E-2</v>
      </c>
      <c r="M62">
        <f>-LOG10(Table3[[#This Row],[Pairwise Td FDR2]])</f>
        <v>1.8614925380659673</v>
      </c>
    </row>
    <row r="63" spans="1:13" x14ac:dyDescent="0.35">
      <c r="A63" s="14" t="s">
        <v>1032</v>
      </c>
      <c r="B63" s="1" t="s">
        <v>1032</v>
      </c>
      <c r="C63" s="8">
        <v>1.39630556249506</v>
      </c>
      <c r="D63" s="8">
        <v>1.35500109368091E-2</v>
      </c>
      <c r="E63">
        <f>-LOG10(Table5[[#This Row],[Pairwise Td FDR]])</f>
        <v>1.8680603542512784</v>
      </c>
      <c r="I63" t="s">
        <v>1450</v>
      </c>
      <c r="J63" t="s">
        <v>197</v>
      </c>
      <c r="K63" s="19">
        <v>1.4636690027523001</v>
      </c>
      <c r="L63" s="19">
        <v>1.37564844610353E-2</v>
      </c>
      <c r="M63">
        <f>-LOG10(Table3[[#This Row],[Pairwise Td FDR2]])</f>
        <v>1.8614925380659673</v>
      </c>
    </row>
    <row r="64" spans="1:13" x14ac:dyDescent="0.35">
      <c r="A64" s="14" t="s">
        <v>1737</v>
      </c>
      <c r="B64" s="1" t="s">
        <v>1087</v>
      </c>
      <c r="C64" s="8">
        <v>1.8392232977103999</v>
      </c>
      <c r="D64" s="8">
        <v>1.35500109368091E-2</v>
      </c>
      <c r="E64">
        <f>-LOG10(Table5[[#This Row],[Pairwise Td FDR]])</f>
        <v>1.8680603542512784</v>
      </c>
      <c r="I64" t="s">
        <v>1461</v>
      </c>
      <c r="J64" t="s">
        <v>212</v>
      </c>
      <c r="K64" s="19">
        <v>1.3057470705445</v>
      </c>
      <c r="L64" s="19">
        <v>1.37564844610353E-2</v>
      </c>
      <c r="M64">
        <f>-LOG10(Table3[[#This Row],[Pairwise Td FDR2]])</f>
        <v>1.8614925380659673</v>
      </c>
    </row>
    <row r="65" spans="1:13" x14ac:dyDescent="0.35">
      <c r="A65" s="14" t="s">
        <v>1743</v>
      </c>
      <c r="B65" s="1" t="s">
        <v>544</v>
      </c>
      <c r="C65" s="8">
        <v>1.6151380104088999</v>
      </c>
      <c r="D65" s="8">
        <v>1.35500109368091E-2</v>
      </c>
      <c r="E65">
        <f>-LOG10(Table5[[#This Row],[Pairwise Td FDR]])</f>
        <v>1.8680603542512784</v>
      </c>
      <c r="I65" t="s">
        <v>1576</v>
      </c>
      <c r="J65" t="s">
        <v>348</v>
      </c>
      <c r="K65" s="19">
        <v>1.3543290600802</v>
      </c>
      <c r="L65" s="19">
        <v>1.37564844610353E-2</v>
      </c>
      <c r="M65">
        <f>-LOG10(Table3[[#This Row],[Pairwise Td FDR2]])</f>
        <v>1.8614925380659673</v>
      </c>
    </row>
    <row r="66" spans="1:13" x14ac:dyDescent="0.35">
      <c r="A66" s="14" t="s">
        <v>1759</v>
      </c>
      <c r="B66" s="1" t="s">
        <v>562</v>
      </c>
      <c r="C66" s="8">
        <v>1.48348212679025</v>
      </c>
      <c r="D66" s="8">
        <v>1.35500109368091E-2</v>
      </c>
      <c r="E66">
        <f>-LOG10(Table5[[#This Row],[Pairwise Td FDR]])</f>
        <v>1.8680603542512784</v>
      </c>
      <c r="I66" t="s">
        <v>1763</v>
      </c>
      <c r="J66" t="s">
        <v>1105</v>
      </c>
      <c r="K66" s="19">
        <v>1.51917687412005</v>
      </c>
      <c r="L66" s="19">
        <v>1.37564844610353E-2</v>
      </c>
      <c r="M66">
        <f>-LOG10(Table3[[#This Row],[Pairwise Td FDR2]])</f>
        <v>1.8614925380659673</v>
      </c>
    </row>
    <row r="67" spans="1:13" x14ac:dyDescent="0.35">
      <c r="A67" s="14" t="s">
        <v>1291</v>
      </c>
      <c r="B67" s="1" t="s">
        <v>1116</v>
      </c>
      <c r="C67" s="8">
        <v>2.0784060337623802</v>
      </c>
      <c r="D67" s="8">
        <v>1.35500109368091E-2</v>
      </c>
      <c r="E67">
        <f>-LOG10(Table5[[#This Row],[Pairwise Td FDR]])</f>
        <v>1.8680603542512784</v>
      </c>
      <c r="I67" t="s">
        <v>1923</v>
      </c>
      <c r="J67" t="s">
        <v>1218</v>
      </c>
      <c r="K67" s="19">
        <v>1.29102962321832</v>
      </c>
      <c r="L67" s="19">
        <v>1.37564844610353E-2</v>
      </c>
      <c r="M67">
        <f>-LOG10(Table3[[#This Row],[Pairwise Td FDR2]])</f>
        <v>1.8614925380659673</v>
      </c>
    </row>
    <row r="68" spans="1:13" x14ac:dyDescent="0.35">
      <c r="A68" s="14" t="s">
        <v>1776</v>
      </c>
      <c r="B68" s="1" t="s">
        <v>577</v>
      </c>
      <c r="C68" s="8">
        <v>1.4787238569579999</v>
      </c>
      <c r="D68" s="8">
        <v>1.35500109368091E-2</v>
      </c>
      <c r="E68">
        <f>-LOG10(Table5[[#This Row],[Pairwise Td FDR]])</f>
        <v>1.8680603542512784</v>
      </c>
      <c r="I68" t="s">
        <v>1232</v>
      </c>
      <c r="J68" t="s">
        <v>1232</v>
      </c>
      <c r="K68" s="19">
        <v>1.3492508309565201</v>
      </c>
      <c r="L68" s="19">
        <v>1.37564844610353E-2</v>
      </c>
      <c r="M68">
        <f>-LOG10(Table3[[#This Row],[Pairwise Td FDR2]])</f>
        <v>1.8614925380659673</v>
      </c>
    </row>
    <row r="69" spans="1:13" x14ac:dyDescent="0.35">
      <c r="A69" s="14" t="s">
        <v>1833</v>
      </c>
      <c r="B69" s="1" t="s">
        <v>627</v>
      </c>
      <c r="C69" s="8">
        <v>1.6783122685479701</v>
      </c>
      <c r="D69" s="8">
        <v>1.35500109368091E-2</v>
      </c>
      <c r="E69">
        <f>-LOG10(Table5[[#This Row],[Pairwise Td FDR]])</f>
        <v>1.8680603542512784</v>
      </c>
      <c r="I69" t="s">
        <v>1871</v>
      </c>
      <c r="J69" t="s">
        <v>1177</v>
      </c>
      <c r="K69" s="19">
        <v>1.3708994652780599</v>
      </c>
      <c r="L69" s="19">
        <v>1.3849767678299599E-2</v>
      </c>
      <c r="M69">
        <f>-LOG10(Table3[[#This Row],[Pairwise Td FDR2]])</f>
        <v>1.8585575115727269</v>
      </c>
    </row>
    <row r="70" spans="1:13" x14ac:dyDescent="0.35">
      <c r="A70" s="14" t="s">
        <v>1948</v>
      </c>
      <c r="B70" s="1" t="s">
        <v>740</v>
      </c>
      <c r="C70" s="8">
        <v>1.5486276510266099</v>
      </c>
      <c r="D70" s="8">
        <v>1.35500109368091E-2</v>
      </c>
      <c r="E70">
        <f>-LOG10(Table5[[#This Row],[Pairwise Td FDR]])</f>
        <v>1.8680603542512784</v>
      </c>
      <c r="I70" t="s">
        <v>1957</v>
      </c>
      <c r="J70" t="s">
        <v>1244</v>
      </c>
      <c r="K70" s="19">
        <v>1.65272539632713</v>
      </c>
      <c r="L70" s="19">
        <v>1.3849767678299599E-2</v>
      </c>
      <c r="M70">
        <f>-LOG10(Table3[[#This Row],[Pairwise Td FDR2]])</f>
        <v>1.8585575115727269</v>
      </c>
    </row>
    <row r="71" spans="1:13" x14ac:dyDescent="0.35">
      <c r="A71" s="14" t="s">
        <v>1967</v>
      </c>
      <c r="B71" s="1" t="s">
        <v>755</v>
      </c>
      <c r="C71" s="8">
        <v>1.37311142008487</v>
      </c>
      <c r="D71" s="8">
        <v>1.35500109368091E-2</v>
      </c>
      <c r="E71">
        <f>-LOG10(Table5[[#This Row],[Pairwise Td FDR]])</f>
        <v>1.8680603542512784</v>
      </c>
      <c r="I71" t="s">
        <v>1334</v>
      </c>
      <c r="J71" t="s">
        <v>840</v>
      </c>
      <c r="K71" s="19">
        <v>1.35274876676361</v>
      </c>
      <c r="L71" s="19">
        <v>1.46620727444506E-2</v>
      </c>
      <c r="M71">
        <f>-LOG10(Table3[[#This Row],[Pairwise Td FDR2]])</f>
        <v>1.8338046301146746</v>
      </c>
    </row>
    <row r="72" spans="1:13" x14ac:dyDescent="0.35">
      <c r="A72" s="14" t="s">
        <v>1350</v>
      </c>
      <c r="B72" s="1" t="s">
        <v>85</v>
      </c>
      <c r="C72" s="8">
        <v>2.2977262977788699</v>
      </c>
      <c r="D72" s="8">
        <v>1.37564844610353E-2</v>
      </c>
      <c r="E72">
        <f>-LOG10(Table5[[#This Row],[Pairwise Td FDR]])</f>
        <v>1.8614925380659673</v>
      </c>
      <c r="I72" t="s">
        <v>1753</v>
      </c>
      <c r="J72" t="s">
        <v>554</v>
      </c>
      <c r="K72" s="19">
        <v>-2.1599939229324598</v>
      </c>
      <c r="L72" s="19">
        <v>1.46620727444506E-2</v>
      </c>
      <c r="M72">
        <f>-LOG10(Table3[[#This Row],[Pairwise Td FDR2]])</f>
        <v>1.8338046301146746</v>
      </c>
    </row>
    <row r="73" spans="1:13" x14ac:dyDescent="0.35">
      <c r="A73" s="14" t="s">
        <v>1450</v>
      </c>
      <c r="B73" s="1" t="s">
        <v>197</v>
      </c>
      <c r="C73" s="8">
        <v>1.4636690027523001</v>
      </c>
      <c r="D73" s="8">
        <v>1.37564844610353E-2</v>
      </c>
      <c r="E73">
        <f>-LOG10(Table5[[#This Row],[Pairwise Td FDR]])</f>
        <v>1.8614925380659673</v>
      </c>
      <c r="I73" t="s">
        <v>1832</v>
      </c>
      <c r="J73" t="s">
        <v>626</v>
      </c>
      <c r="K73" s="19">
        <v>1.86563311758676</v>
      </c>
      <c r="L73" s="19">
        <v>1.46620727444506E-2</v>
      </c>
      <c r="M73">
        <f>-LOG10(Table3[[#This Row],[Pairwise Td FDR2]])</f>
        <v>1.8338046301146746</v>
      </c>
    </row>
    <row r="74" spans="1:13" x14ac:dyDescent="0.35">
      <c r="A74" s="14" t="s">
        <v>1461</v>
      </c>
      <c r="B74" s="1" t="s">
        <v>212</v>
      </c>
      <c r="C74" s="8">
        <v>1.3057470705445</v>
      </c>
      <c r="D74" s="8">
        <v>1.37564844610353E-2</v>
      </c>
      <c r="E74">
        <f>-LOG10(Table5[[#This Row],[Pairwise Td FDR]])</f>
        <v>1.8614925380659673</v>
      </c>
      <c r="I74" t="s">
        <v>1896</v>
      </c>
      <c r="J74" t="s">
        <v>690</v>
      </c>
      <c r="K74" s="19">
        <v>1.5071244134812001</v>
      </c>
      <c r="L74" s="19">
        <v>1.46620727444506E-2</v>
      </c>
      <c r="M74">
        <f>-LOG10(Table3[[#This Row],[Pairwise Td FDR2]])</f>
        <v>1.8338046301146746</v>
      </c>
    </row>
    <row r="75" spans="1:13" x14ac:dyDescent="0.35">
      <c r="A75" s="14" t="s">
        <v>1576</v>
      </c>
      <c r="B75" s="1" t="s">
        <v>348</v>
      </c>
      <c r="C75" s="8">
        <v>1.3543290600802</v>
      </c>
      <c r="D75" s="8">
        <v>1.37564844610353E-2</v>
      </c>
      <c r="E75">
        <f>-LOG10(Table5[[#This Row],[Pairwise Td FDR]])</f>
        <v>1.8614925380659673</v>
      </c>
      <c r="I75" t="s">
        <v>1857</v>
      </c>
      <c r="J75" t="s">
        <v>648</v>
      </c>
      <c r="K75" s="19">
        <v>-1.39514606584233</v>
      </c>
      <c r="L75" s="19">
        <v>1.4664498948392101E-2</v>
      </c>
      <c r="M75">
        <f>-LOG10(Table3[[#This Row],[Pairwise Td FDR2]])</f>
        <v>1.8337327712559437</v>
      </c>
    </row>
    <row r="76" spans="1:13" x14ac:dyDescent="0.35">
      <c r="A76" s="14" t="s">
        <v>1763</v>
      </c>
      <c r="B76" s="1" t="s">
        <v>1105</v>
      </c>
      <c r="C76" s="8">
        <v>1.51917687412005</v>
      </c>
      <c r="D76" s="8">
        <v>1.37564844610353E-2</v>
      </c>
      <c r="E76">
        <f>-LOG10(Table5[[#This Row],[Pairwise Td FDR]])</f>
        <v>1.8614925380659673</v>
      </c>
      <c r="I76" t="s">
        <v>1949</v>
      </c>
      <c r="J76" t="s">
        <v>1236</v>
      </c>
      <c r="K76" s="19">
        <v>3.1594461664483</v>
      </c>
      <c r="L76" s="19">
        <v>1.4664498948392101E-2</v>
      </c>
      <c r="M76">
        <f>-LOG10(Table3[[#This Row],[Pairwise Td FDR2]])</f>
        <v>1.8337327712559437</v>
      </c>
    </row>
    <row r="77" spans="1:13" x14ac:dyDescent="0.35">
      <c r="A77" s="14" t="s">
        <v>1923</v>
      </c>
      <c r="B77" s="1" t="s">
        <v>1218</v>
      </c>
      <c r="C77" s="8">
        <v>1.29102962321832</v>
      </c>
      <c r="D77" s="8">
        <v>1.37564844610353E-2</v>
      </c>
      <c r="E77">
        <f>-LOG10(Table5[[#This Row],[Pairwise Td FDR]])</f>
        <v>1.8614925380659673</v>
      </c>
      <c r="I77" t="s">
        <v>1432</v>
      </c>
      <c r="J77" t="s">
        <v>902</v>
      </c>
      <c r="K77" s="19">
        <v>1.60028065735155</v>
      </c>
      <c r="L77" s="19">
        <v>1.47073586018685E-2</v>
      </c>
      <c r="M77">
        <f>-LOG10(Table3[[#This Row],[Pairwise Td FDR2]])</f>
        <v>1.8324653182744242</v>
      </c>
    </row>
    <row r="78" spans="1:13" x14ac:dyDescent="0.35">
      <c r="A78" s="14" t="s">
        <v>1232</v>
      </c>
      <c r="B78" s="1" t="s">
        <v>1232</v>
      </c>
      <c r="C78" s="8">
        <v>1.3492508309565201</v>
      </c>
      <c r="D78" s="8">
        <v>1.37564844610353E-2</v>
      </c>
      <c r="E78">
        <f>-LOG10(Table5[[#This Row],[Pairwise Td FDR]])</f>
        <v>1.8614925380659673</v>
      </c>
      <c r="I78" t="s">
        <v>1558</v>
      </c>
      <c r="J78" t="s">
        <v>324</v>
      </c>
      <c r="K78" s="19">
        <v>1.41670246646315</v>
      </c>
      <c r="L78" s="19">
        <v>1.47073586018685E-2</v>
      </c>
      <c r="M78">
        <f>-LOG10(Table3[[#This Row],[Pairwise Td FDR2]])</f>
        <v>1.8324653182744242</v>
      </c>
    </row>
    <row r="79" spans="1:13" x14ac:dyDescent="0.35">
      <c r="A79" s="14" t="s">
        <v>1871</v>
      </c>
      <c r="B79" s="1" t="s">
        <v>1177</v>
      </c>
      <c r="C79" s="8">
        <v>1.3708994652780599</v>
      </c>
      <c r="D79" s="8">
        <v>1.3849767678299599E-2</v>
      </c>
      <c r="E79">
        <f>-LOG10(Table5[[#This Row],[Pairwise Td FDR]])</f>
        <v>1.8585575115727269</v>
      </c>
      <c r="I79" t="s">
        <v>1424</v>
      </c>
      <c r="J79" t="s">
        <v>170</v>
      </c>
      <c r="K79" s="19">
        <v>1.32105644221274</v>
      </c>
      <c r="L79" s="19">
        <v>1.4876959506155699E-2</v>
      </c>
      <c r="M79">
        <f>-LOG10(Table3[[#This Row],[Pairwise Td FDR2]])</f>
        <v>1.8274858191010153</v>
      </c>
    </row>
    <row r="80" spans="1:13" x14ac:dyDescent="0.35">
      <c r="A80" s="14" t="s">
        <v>1957</v>
      </c>
      <c r="B80" s="1" t="s">
        <v>1244</v>
      </c>
      <c r="C80" s="8">
        <v>1.65272539632713</v>
      </c>
      <c r="D80" s="8">
        <v>1.3849767678299599E-2</v>
      </c>
      <c r="E80">
        <f>-LOG10(Table5[[#This Row],[Pairwise Td FDR]])</f>
        <v>1.8585575115727269</v>
      </c>
      <c r="I80" t="s">
        <v>1535</v>
      </c>
      <c r="J80" t="s">
        <v>303</v>
      </c>
      <c r="K80" s="19">
        <v>1.4451296083394201</v>
      </c>
      <c r="L80" s="19">
        <v>1.5889748195005701E-2</v>
      </c>
      <c r="M80">
        <f>-LOG10(Table3[[#This Row],[Pairwise Td FDR2]])</f>
        <v>1.798882985006971</v>
      </c>
    </row>
    <row r="81" spans="1:13" x14ac:dyDescent="0.35">
      <c r="A81" s="14" t="s">
        <v>1334</v>
      </c>
      <c r="B81" s="1" t="s">
        <v>840</v>
      </c>
      <c r="C81" s="8">
        <v>1.35274876676361</v>
      </c>
      <c r="D81" s="8">
        <v>1.46620727444506E-2</v>
      </c>
      <c r="E81">
        <f>-LOG10(Table5[[#This Row],[Pairwise Td FDR]])</f>
        <v>1.8338046301146746</v>
      </c>
      <c r="I81" t="s">
        <v>1618</v>
      </c>
      <c r="J81" t="s">
        <v>1028</v>
      </c>
      <c r="K81" s="19">
        <v>1.2650127687674899</v>
      </c>
      <c r="L81" s="19">
        <v>1.5970652289979001E-2</v>
      </c>
      <c r="M81">
        <f>-LOG10(Table3[[#This Row],[Pairwise Td FDR2]])</f>
        <v>1.7966773455926834</v>
      </c>
    </row>
    <row r="82" spans="1:13" x14ac:dyDescent="0.35">
      <c r="A82" s="14" t="s">
        <v>1753</v>
      </c>
      <c r="B82" s="1" t="s">
        <v>554</v>
      </c>
      <c r="C82" s="8">
        <v>-2.1599939229324598</v>
      </c>
      <c r="D82" s="8">
        <v>1.46620727444506E-2</v>
      </c>
      <c r="E82">
        <f>-LOG10(Table5[[#This Row],[Pairwise Td FDR]])</f>
        <v>1.8338046301146746</v>
      </c>
      <c r="I82" t="s">
        <v>1891</v>
      </c>
      <c r="J82" t="s">
        <v>683</v>
      </c>
      <c r="K82" s="19">
        <v>1.84879332493937</v>
      </c>
      <c r="L82" s="19">
        <v>1.5970652289979001E-2</v>
      </c>
      <c r="M82">
        <f>-LOG10(Table3[[#This Row],[Pairwise Td FDR2]])</f>
        <v>1.7966773455926834</v>
      </c>
    </row>
    <row r="83" spans="1:13" x14ac:dyDescent="0.35">
      <c r="A83" s="14" t="s">
        <v>1832</v>
      </c>
      <c r="B83" s="1" t="s">
        <v>626</v>
      </c>
      <c r="C83" s="8">
        <v>1.86563311758676</v>
      </c>
      <c r="D83" s="8">
        <v>1.46620727444506E-2</v>
      </c>
      <c r="E83">
        <f>-LOG10(Table5[[#This Row],[Pairwise Td FDR]])</f>
        <v>1.8338046301146746</v>
      </c>
      <c r="I83" t="s">
        <v>2004</v>
      </c>
      <c r="J83" t="s">
        <v>812</v>
      </c>
      <c r="K83" s="19">
        <v>3.5147911157490599</v>
      </c>
      <c r="L83" s="19">
        <v>1.5970652289979001E-2</v>
      </c>
      <c r="M83">
        <f>-LOG10(Table3[[#This Row],[Pairwise Td FDR2]])</f>
        <v>1.7966773455926834</v>
      </c>
    </row>
    <row r="84" spans="1:13" x14ac:dyDescent="0.35">
      <c r="A84" s="14" t="s">
        <v>1896</v>
      </c>
      <c r="B84" s="1" t="s">
        <v>690</v>
      </c>
      <c r="C84" s="8">
        <v>1.5071244134812001</v>
      </c>
      <c r="D84" s="8">
        <v>1.46620727444506E-2</v>
      </c>
      <c r="E84">
        <f>-LOG10(Table5[[#This Row],[Pairwise Td FDR]])</f>
        <v>1.8338046301146746</v>
      </c>
      <c r="I84" t="s">
        <v>1342</v>
      </c>
      <c r="J84" t="s">
        <v>849</v>
      </c>
      <c r="K84" s="19">
        <v>1.52101830355334</v>
      </c>
      <c r="L84" s="19">
        <v>1.67608619973619E-2</v>
      </c>
      <c r="M84">
        <f>-LOG10(Table3[[#This Row],[Pairwise Td FDR2]])</f>
        <v>1.7757036497229863</v>
      </c>
    </row>
    <row r="85" spans="1:13" x14ac:dyDescent="0.35">
      <c r="A85" s="14" t="s">
        <v>1857</v>
      </c>
      <c r="B85" s="1" t="s">
        <v>648</v>
      </c>
      <c r="C85" s="8">
        <v>-1.39514606584233</v>
      </c>
      <c r="D85" s="8">
        <v>1.4664498948392101E-2</v>
      </c>
      <c r="E85">
        <f>-LOG10(Table5[[#This Row],[Pairwise Td FDR]])</f>
        <v>1.8337327712559437</v>
      </c>
      <c r="I85" t="s">
        <v>1370</v>
      </c>
      <c r="J85" t="s">
        <v>865</v>
      </c>
      <c r="K85" s="19">
        <v>1.4730779793951601</v>
      </c>
      <c r="L85" s="19">
        <v>1.67608619973619E-2</v>
      </c>
      <c r="M85">
        <f>-LOG10(Table3[[#This Row],[Pairwise Td FDR2]])</f>
        <v>1.7757036497229863</v>
      </c>
    </row>
    <row r="86" spans="1:13" x14ac:dyDescent="0.35">
      <c r="A86" s="14" t="s">
        <v>1949</v>
      </c>
      <c r="B86" s="1" t="s">
        <v>1236</v>
      </c>
      <c r="C86" s="8">
        <v>3.1594461664483</v>
      </c>
      <c r="D86" s="8">
        <v>1.4664498948392101E-2</v>
      </c>
      <c r="E86">
        <f>-LOG10(Table5[[#This Row],[Pairwise Td FDR]])</f>
        <v>1.8337327712559437</v>
      </c>
      <c r="I86" t="s">
        <v>1410</v>
      </c>
      <c r="J86" t="s">
        <v>888</v>
      </c>
      <c r="K86" s="19">
        <v>1.49344974621619</v>
      </c>
      <c r="L86" s="19">
        <v>1.67608619973619E-2</v>
      </c>
      <c r="M86">
        <f>-LOG10(Table3[[#This Row],[Pairwise Td FDR2]])</f>
        <v>1.7757036497229863</v>
      </c>
    </row>
    <row r="87" spans="1:13" x14ac:dyDescent="0.35">
      <c r="A87" s="14" t="s">
        <v>1432</v>
      </c>
      <c r="B87" s="1" t="s">
        <v>902</v>
      </c>
      <c r="C87" s="8">
        <v>1.60028065735155</v>
      </c>
      <c r="D87" s="8">
        <v>1.47073586018685E-2</v>
      </c>
      <c r="E87">
        <f>-LOG10(Table5[[#This Row],[Pairwise Td FDR]])</f>
        <v>1.8324653182744242</v>
      </c>
      <c r="I87" t="s">
        <v>1508</v>
      </c>
      <c r="J87" t="s">
        <v>266</v>
      </c>
      <c r="K87" s="19">
        <v>1.2667486978287299</v>
      </c>
      <c r="L87" s="19">
        <v>1.67608619973619E-2</v>
      </c>
      <c r="M87">
        <f>-LOG10(Table3[[#This Row],[Pairwise Td FDR2]])</f>
        <v>1.7757036497229863</v>
      </c>
    </row>
    <row r="88" spans="1:13" x14ac:dyDescent="0.35">
      <c r="A88" s="14" t="s">
        <v>1558</v>
      </c>
      <c r="B88" s="1" t="s">
        <v>324</v>
      </c>
      <c r="C88" s="8">
        <v>1.41670246646315</v>
      </c>
      <c r="D88" s="8">
        <v>1.47073586018685E-2</v>
      </c>
      <c r="E88">
        <f>-LOG10(Table5[[#This Row],[Pairwise Td FDR]])</f>
        <v>1.8324653182744242</v>
      </c>
      <c r="I88" t="s">
        <v>1566</v>
      </c>
      <c r="J88" t="s">
        <v>335</v>
      </c>
      <c r="K88" s="19">
        <v>1.94287914505887</v>
      </c>
      <c r="L88" s="19">
        <v>1.67608619973619E-2</v>
      </c>
      <c r="M88">
        <f>-LOG10(Table3[[#This Row],[Pairwise Td FDR2]])</f>
        <v>1.7757036497229863</v>
      </c>
    </row>
    <row r="89" spans="1:13" x14ac:dyDescent="0.35">
      <c r="A89" s="14" t="s">
        <v>1293</v>
      </c>
      <c r="B89" s="1" t="s">
        <v>639</v>
      </c>
      <c r="C89" s="8">
        <v>1.61631513490476</v>
      </c>
      <c r="D89" s="8">
        <v>1.47073586018685E-2</v>
      </c>
      <c r="E89">
        <f>-LOG10(Table5[[#This Row],[Pairwise Td FDR]])</f>
        <v>1.8324653182744242</v>
      </c>
      <c r="I89" t="s">
        <v>1569</v>
      </c>
      <c r="J89" t="s">
        <v>338</v>
      </c>
      <c r="K89" s="19">
        <v>1.40045907889328</v>
      </c>
      <c r="L89" s="19">
        <v>1.67608619973619E-2</v>
      </c>
      <c r="M89">
        <f>-LOG10(Table3[[#This Row],[Pairwise Td FDR2]])</f>
        <v>1.7757036497229863</v>
      </c>
    </row>
    <row r="90" spans="1:13" x14ac:dyDescent="0.35">
      <c r="A90" s="14" t="s">
        <v>1424</v>
      </c>
      <c r="B90" s="1" t="s">
        <v>170</v>
      </c>
      <c r="C90" s="8">
        <v>1.32105644221274</v>
      </c>
      <c r="D90" s="8">
        <v>1.4876959506155699E-2</v>
      </c>
      <c r="E90">
        <f>-LOG10(Table5[[#This Row],[Pairwise Td FDR]])</f>
        <v>1.8274858191010153</v>
      </c>
      <c r="I90" t="s">
        <v>342</v>
      </c>
      <c r="J90" t="s">
        <v>342</v>
      </c>
      <c r="K90" s="19">
        <v>-3.6400778738227202</v>
      </c>
      <c r="L90" s="19">
        <v>1.67608619973619E-2</v>
      </c>
      <c r="M90">
        <f>-LOG10(Table3[[#This Row],[Pairwise Td FDR2]])</f>
        <v>1.7757036497229863</v>
      </c>
    </row>
    <row r="91" spans="1:13" x14ac:dyDescent="0.35">
      <c r="A91" s="14" t="s">
        <v>1276</v>
      </c>
      <c r="B91" s="1" t="s">
        <v>302</v>
      </c>
      <c r="C91" s="8">
        <v>2.3774055460118002</v>
      </c>
      <c r="D91" s="8">
        <v>1.5889748195005701E-2</v>
      </c>
      <c r="E91">
        <f>-LOG10(Table5[[#This Row],[Pairwise Td FDR]])</f>
        <v>1.798882985006971</v>
      </c>
      <c r="I91" t="s">
        <v>1581</v>
      </c>
      <c r="J91" t="s">
        <v>355</v>
      </c>
      <c r="K91" s="19">
        <v>1.2981197736152701</v>
      </c>
      <c r="L91" s="19">
        <v>1.67608619973619E-2</v>
      </c>
      <c r="M91">
        <f>-LOG10(Table3[[#This Row],[Pairwise Td FDR2]])</f>
        <v>1.7757036497229863</v>
      </c>
    </row>
    <row r="92" spans="1:13" x14ac:dyDescent="0.35">
      <c r="A92" s="14" t="s">
        <v>1535</v>
      </c>
      <c r="B92" s="1" t="s">
        <v>303</v>
      </c>
      <c r="C92" s="8">
        <v>1.4451296083394201</v>
      </c>
      <c r="D92" s="8">
        <v>1.5889748195005701E-2</v>
      </c>
      <c r="E92">
        <f>-LOG10(Table5[[#This Row],[Pairwise Td FDR]])</f>
        <v>1.798882985006971</v>
      </c>
      <c r="I92" t="s">
        <v>1633</v>
      </c>
      <c r="J92" t="s">
        <v>413</v>
      </c>
      <c r="K92" s="19">
        <v>1.45735647075529</v>
      </c>
      <c r="L92" s="19">
        <v>1.67608619973619E-2</v>
      </c>
      <c r="M92">
        <f>-LOG10(Table3[[#This Row],[Pairwise Td FDR2]])</f>
        <v>1.7757036497229863</v>
      </c>
    </row>
    <row r="93" spans="1:13" x14ac:dyDescent="0.35">
      <c r="A93" s="14" t="s">
        <v>1618</v>
      </c>
      <c r="B93" s="1" t="s">
        <v>1028</v>
      </c>
      <c r="C93" s="8">
        <v>1.2650127687674899</v>
      </c>
      <c r="D93" s="8">
        <v>1.5970652289979001E-2</v>
      </c>
      <c r="E93">
        <f>-LOG10(Table5[[#This Row],[Pairwise Td FDR]])</f>
        <v>1.7966773455926834</v>
      </c>
      <c r="I93" t="s">
        <v>1643</v>
      </c>
      <c r="J93" t="s">
        <v>426</v>
      </c>
      <c r="K93" s="19">
        <v>1.7708091910303301</v>
      </c>
      <c r="L93" s="19">
        <v>1.67608619973619E-2</v>
      </c>
      <c r="M93">
        <f>-LOG10(Table3[[#This Row],[Pairwise Td FDR2]])</f>
        <v>1.7757036497229863</v>
      </c>
    </row>
    <row r="94" spans="1:13" x14ac:dyDescent="0.35">
      <c r="A94" s="14" t="s">
        <v>1294</v>
      </c>
      <c r="B94" s="1" t="s">
        <v>654</v>
      </c>
      <c r="C94" s="8">
        <v>1.7645340292476399</v>
      </c>
      <c r="D94" s="8">
        <v>1.5970652289979001E-2</v>
      </c>
      <c r="E94">
        <f>-LOG10(Table5[[#This Row],[Pairwise Td FDR]])</f>
        <v>1.7966773455926834</v>
      </c>
      <c r="I94" t="s">
        <v>1655</v>
      </c>
      <c r="J94" t="s">
        <v>446</v>
      </c>
      <c r="K94" s="19">
        <v>1.4261680266780501</v>
      </c>
      <c r="L94" s="19">
        <v>1.67608619973619E-2</v>
      </c>
      <c r="M94">
        <f>-LOG10(Table3[[#This Row],[Pairwise Td FDR2]])</f>
        <v>1.7757036497229863</v>
      </c>
    </row>
    <row r="95" spans="1:13" x14ac:dyDescent="0.35">
      <c r="A95" s="14" t="s">
        <v>1891</v>
      </c>
      <c r="B95" s="1" t="s">
        <v>683</v>
      </c>
      <c r="C95" s="8">
        <v>1.84879332493937</v>
      </c>
      <c r="D95" s="8">
        <v>1.5970652289979001E-2</v>
      </c>
      <c r="E95">
        <f>-LOG10(Table5[[#This Row],[Pairwise Td FDR]])</f>
        <v>1.7966773455926834</v>
      </c>
      <c r="I95" t="s">
        <v>1672</v>
      </c>
      <c r="J95" t="s">
        <v>464</v>
      </c>
      <c r="K95" s="19">
        <v>4.2195606862524198</v>
      </c>
      <c r="L95" s="19">
        <v>1.67608619973619E-2</v>
      </c>
      <c r="M95">
        <f>-LOG10(Table3[[#This Row],[Pairwise Td FDR2]])</f>
        <v>1.7757036497229863</v>
      </c>
    </row>
    <row r="96" spans="1:13" x14ac:dyDescent="0.35">
      <c r="A96" s="14" t="s">
        <v>2004</v>
      </c>
      <c r="B96" s="1" t="s">
        <v>812</v>
      </c>
      <c r="C96" s="8">
        <v>3.5147911157490599</v>
      </c>
      <c r="D96" s="8">
        <v>1.5970652289979001E-2</v>
      </c>
      <c r="E96">
        <f>-LOG10(Table5[[#This Row],[Pairwise Td FDR]])</f>
        <v>1.7966773455926834</v>
      </c>
      <c r="I96" t="s">
        <v>1680</v>
      </c>
      <c r="J96" t="s">
        <v>479</v>
      </c>
      <c r="K96" s="19">
        <v>1.5067955245818301</v>
      </c>
      <c r="L96" s="19">
        <v>1.67608619973619E-2</v>
      </c>
      <c r="M96">
        <f>-LOG10(Table3[[#This Row],[Pairwise Td FDR2]])</f>
        <v>1.7757036497229863</v>
      </c>
    </row>
    <row r="97" spans="1:13" x14ac:dyDescent="0.35">
      <c r="A97" s="14" t="s">
        <v>1342</v>
      </c>
      <c r="B97" s="1" t="s">
        <v>849</v>
      </c>
      <c r="C97" s="8">
        <v>1.52101830355334</v>
      </c>
      <c r="D97" s="8">
        <v>1.67608619973619E-2</v>
      </c>
      <c r="E97">
        <f>-LOG10(Table5[[#This Row],[Pairwise Td FDR]])</f>
        <v>1.7757036497229863</v>
      </c>
      <c r="I97" t="s">
        <v>1730</v>
      </c>
      <c r="J97" t="s">
        <v>1084</v>
      </c>
      <c r="K97" s="19">
        <v>1.35917063026494</v>
      </c>
      <c r="L97" s="19">
        <v>1.67608619973619E-2</v>
      </c>
      <c r="M97">
        <f>-LOG10(Table3[[#This Row],[Pairwise Td FDR2]])</f>
        <v>1.7757036497229863</v>
      </c>
    </row>
    <row r="98" spans="1:13" x14ac:dyDescent="0.35">
      <c r="A98" s="14" t="s">
        <v>1370</v>
      </c>
      <c r="B98" s="1" t="s">
        <v>865</v>
      </c>
      <c r="C98" s="8">
        <v>1.4730779793951601</v>
      </c>
      <c r="D98" s="8">
        <v>1.67608619973619E-2</v>
      </c>
      <c r="E98">
        <f>-LOG10(Table5[[#This Row],[Pairwise Td FDR]])</f>
        <v>1.7757036497229863</v>
      </c>
      <c r="I98" t="s">
        <v>1738</v>
      </c>
      <c r="J98" t="s">
        <v>537</v>
      </c>
      <c r="K98" s="19">
        <v>1.3020464685517501</v>
      </c>
      <c r="L98" s="19">
        <v>1.67608619973619E-2</v>
      </c>
      <c r="M98">
        <f>-LOG10(Table3[[#This Row],[Pairwise Td FDR2]])</f>
        <v>1.7757036497229863</v>
      </c>
    </row>
    <row r="99" spans="1:13" x14ac:dyDescent="0.35">
      <c r="A99" s="14" t="s">
        <v>1410</v>
      </c>
      <c r="B99" s="1" t="s">
        <v>888</v>
      </c>
      <c r="C99" s="8">
        <v>1.49344974621619</v>
      </c>
      <c r="D99" s="8">
        <v>1.67608619973619E-2</v>
      </c>
      <c r="E99">
        <f>-LOG10(Table5[[#This Row],[Pairwise Td FDR]])</f>
        <v>1.7757036497229863</v>
      </c>
      <c r="I99" t="s">
        <v>1754</v>
      </c>
      <c r="J99" t="s">
        <v>555</v>
      </c>
      <c r="K99" s="19">
        <v>1.4151238647986999</v>
      </c>
      <c r="L99" s="19">
        <v>1.67608619973619E-2</v>
      </c>
      <c r="M99">
        <f>-LOG10(Table3[[#This Row],[Pairwise Td FDR2]])</f>
        <v>1.7757036497229863</v>
      </c>
    </row>
    <row r="100" spans="1:13" x14ac:dyDescent="0.35">
      <c r="A100" s="14" t="s">
        <v>1508</v>
      </c>
      <c r="B100" s="1" t="s">
        <v>266</v>
      </c>
      <c r="C100" s="8">
        <v>1.2667486978287299</v>
      </c>
      <c r="D100" s="8">
        <v>1.67608619973619E-2</v>
      </c>
      <c r="E100">
        <f>-LOG10(Table5[[#This Row],[Pairwise Td FDR]])</f>
        <v>1.7757036497229863</v>
      </c>
      <c r="I100" t="s">
        <v>1780</v>
      </c>
      <c r="J100" t="s">
        <v>581</v>
      </c>
      <c r="K100" s="19">
        <v>1.3129196167164301</v>
      </c>
      <c r="L100" s="19">
        <v>1.67608619973619E-2</v>
      </c>
      <c r="M100">
        <f>-LOG10(Table3[[#This Row],[Pairwise Td FDR2]])</f>
        <v>1.7757036497229863</v>
      </c>
    </row>
    <row r="101" spans="1:13" x14ac:dyDescent="0.35">
      <c r="A101" s="14" t="s">
        <v>1566</v>
      </c>
      <c r="B101" s="1" t="s">
        <v>335</v>
      </c>
      <c r="C101" s="8">
        <v>1.94287914505887</v>
      </c>
      <c r="D101" s="8">
        <v>1.67608619973619E-2</v>
      </c>
      <c r="E101">
        <f>-LOG10(Table5[[#This Row],[Pairwise Td FDR]])</f>
        <v>1.7757036497229863</v>
      </c>
      <c r="I101" t="s">
        <v>1816</v>
      </c>
      <c r="J101" t="s">
        <v>613</v>
      </c>
      <c r="K101" s="19">
        <v>1.5278153978636499</v>
      </c>
      <c r="L101" s="19">
        <v>1.67608619973619E-2</v>
      </c>
      <c r="M101">
        <f>-LOG10(Table3[[#This Row],[Pairwise Td FDR2]])</f>
        <v>1.7757036497229863</v>
      </c>
    </row>
    <row r="102" spans="1:13" x14ac:dyDescent="0.35">
      <c r="A102" s="14" t="s">
        <v>1569</v>
      </c>
      <c r="B102" s="1" t="s">
        <v>338</v>
      </c>
      <c r="C102" s="8">
        <v>1.40045907889328</v>
      </c>
      <c r="D102" s="8">
        <v>1.67608619973619E-2</v>
      </c>
      <c r="E102">
        <f>-LOG10(Table5[[#This Row],[Pairwise Td FDR]])</f>
        <v>1.7757036497229863</v>
      </c>
      <c r="I102" t="s">
        <v>1817</v>
      </c>
      <c r="J102" t="s">
        <v>614</v>
      </c>
      <c r="K102" s="19">
        <v>1.4764131404283301</v>
      </c>
      <c r="L102" s="19">
        <v>1.67608619973619E-2</v>
      </c>
      <c r="M102">
        <f>-LOG10(Table3[[#This Row],[Pairwise Td FDR2]])</f>
        <v>1.7757036497229863</v>
      </c>
    </row>
    <row r="103" spans="1:13" x14ac:dyDescent="0.35">
      <c r="A103" s="14" t="s">
        <v>342</v>
      </c>
      <c r="B103" s="1" t="s">
        <v>342</v>
      </c>
      <c r="C103" s="8">
        <v>-3.6400778738227202</v>
      </c>
      <c r="D103" s="8">
        <v>1.67608619973619E-2</v>
      </c>
      <c r="E103">
        <f>-LOG10(Table5[[#This Row],[Pairwise Td FDR]])</f>
        <v>1.7757036497229863</v>
      </c>
      <c r="I103" t="s">
        <v>1862</v>
      </c>
      <c r="J103" t="s">
        <v>655</v>
      </c>
      <c r="K103" s="19">
        <v>1.76996291989328</v>
      </c>
      <c r="L103" s="19">
        <v>1.67608619973619E-2</v>
      </c>
      <c r="M103">
        <f>-LOG10(Table3[[#This Row],[Pairwise Td FDR2]])</f>
        <v>1.7757036497229863</v>
      </c>
    </row>
    <row r="104" spans="1:13" x14ac:dyDescent="0.35">
      <c r="A104" s="14" t="s">
        <v>1581</v>
      </c>
      <c r="B104" s="1" t="s">
        <v>355</v>
      </c>
      <c r="C104" s="8">
        <v>1.2981197736152701</v>
      </c>
      <c r="D104" s="8">
        <v>1.67608619973619E-2</v>
      </c>
      <c r="E104">
        <f>-LOG10(Table5[[#This Row],[Pairwise Td FDR]])</f>
        <v>1.7757036497229863</v>
      </c>
      <c r="I104" t="s">
        <v>1885</v>
      </c>
      <c r="J104" t="s">
        <v>1189</v>
      </c>
      <c r="K104" s="19">
        <v>1.63267992649064</v>
      </c>
      <c r="L104" s="19">
        <v>1.67608619973619E-2</v>
      </c>
      <c r="M104">
        <f>-LOG10(Table3[[#This Row],[Pairwise Td FDR2]])</f>
        <v>1.7757036497229863</v>
      </c>
    </row>
    <row r="105" spans="1:13" x14ac:dyDescent="0.35">
      <c r="A105" s="14" t="s">
        <v>1633</v>
      </c>
      <c r="B105" s="1" t="s">
        <v>413</v>
      </c>
      <c r="C105" s="8">
        <v>1.45735647075529</v>
      </c>
      <c r="D105" s="8">
        <v>1.67608619973619E-2</v>
      </c>
      <c r="E105">
        <f>-LOG10(Table5[[#This Row],[Pairwise Td FDR]])</f>
        <v>1.7757036497229863</v>
      </c>
      <c r="I105" t="s">
        <v>1887</v>
      </c>
      <c r="J105" t="s">
        <v>1190</v>
      </c>
      <c r="K105" s="19">
        <v>1.30102627825553</v>
      </c>
      <c r="L105" s="19">
        <v>1.67608619973619E-2</v>
      </c>
      <c r="M105">
        <f>-LOG10(Table3[[#This Row],[Pairwise Td FDR2]])</f>
        <v>1.7757036497229863</v>
      </c>
    </row>
    <row r="106" spans="1:13" x14ac:dyDescent="0.35">
      <c r="A106" s="14" t="s">
        <v>1643</v>
      </c>
      <c r="B106" s="1" t="s">
        <v>426</v>
      </c>
      <c r="C106" s="8">
        <v>1.7708091910303301</v>
      </c>
      <c r="D106" s="8">
        <v>1.67608619973619E-2</v>
      </c>
      <c r="E106">
        <f>-LOG10(Table5[[#This Row],[Pairwise Td FDR]])</f>
        <v>1.7757036497229863</v>
      </c>
      <c r="I106" t="s">
        <v>1935</v>
      </c>
      <c r="J106" t="s">
        <v>724</v>
      </c>
      <c r="K106" s="19">
        <v>1.6360068380433399</v>
      </c>
      <c r="L106" s="19">
        <v>1.67608619973619E-2</v>
      </c>
      <c r="M106">
        <f>-LOG10(Table3[[#This Row],[Pairwise Td FDR2]])</f>
        <v>1.7757036497229863</v>
      </c>
    </row>
    <row r="107" spans="1:13" x14ac:dyDescent="0.35">
      <c r="A107" s="14" t="s">
        <v>1655</v>
      </c>
      <c r="B107" s="1" t="s">
        <v>446</v>
      </c>
      <c r="C107" s="8">
        <v>1.4261680266780501</v>
      </c>
      <c r="D107" s="8">
        <v>1.67608619973619E-2</v>
      </c>
      <c r="E107">
        <f>-LOG10(Table5[[#This Row],[Pairwise Td FDR]])</f>
        <v>1.7757036497229863</v>
      </c>
      <c r="I107" t="s">
        <v>1963</v>
      </c>
      <c r="J107" t="s">
        <v>1246</v>
      </c>
      <c r="K107" s="19">
        <v>-1.5440638112621901</v>
      </c>
      <c r="L107" s="19">
        <v>1.67608619973619E-2</v>
      </c>
      <c r="M107">
        <f>-LOG10(Table3[[#This Row],[Pairwise Td FDR2]])</f>
        <v>1.7757036497229863</v>
      </c>
    </row>
    <row r="108" spans="1:13" x14ac:dyDescent="0.35">
      <c r="A108" s="14" t="s">
        <v>1672</v>
      </c>
      <c r="B108" s="1" t="s">
        <v>464</v>
      </c>
      <c r="C108" s="8">
        <v>4.2195606862524198</v>
      </c>
      <c r="D108" s="8">
        <v>1.67608619973619E-2</v>
      </c>
      <c r="E108">
        <f>-LOG10(Table5[[#This Row],[Pairwise Td FDR]])</f>
        <v>1.7757036497229863</v>
      </c>
      <c r="I108" t="s">
        <v>1317</v>
      </c>
      <c r="J108" t="s">
        <v>51</v>
      </c>
      <c r="K108" s="19">
        <v>1.3671770588024299</v>
      </c>
      <c r="L108" s="19">
        <v>1.69288469947746E-2</v>
      </c>
      <c r="M108">
        <f>-LOG10(Table3[[#This Row],[Pairwise Td FDR2]])</f>
        <v>1.7713726202052507</v>
      </c>
    </row>
    <row r="109" spans="1:13" x14ac:dyDescent="0.35">
      <c r="A109" s="14" t="s">
        <v>1680</v>
      </c>
      <c r="B109" s="1" t="s">
        <v>479</v>
      </c>
      <c r="C109" s="8">
        <v>1.5067955245818301</v>
      </c>
      <c r="D109" s="8">
        <v>1.67608619973619E-2</v>
      </c>
      <c r="E109">
        <f>-LOG10(Table5[[#This Row],[Pairwise Td FDR]])</f>
        <v>1.7757036497229863</v>
      </c>
      <c r="I109" t="s">
        <v>1357</v>
      </c>
      <c r="J109" t="s">
        <v>100</v>
      </c>
      <c r="K109" s="19">
        <v>1.63041574831437</v>
      </c>
      <c r="L109" s="19">
        <v>1.69288469947746E-2</v>
      </c>
      <c r="M109">
        <f>-LOG10(Table3[[#This Row],[Pairwise Td FDR2]])</f>
        <v>1.7713726202052507</v>
      </c>
    </row>
    <row r="110" spans="1:13" x14ac:dyDescent="0.35">
      <c r="A110" s="14" t="s">
        <v>1730</v>
      </c>
      <c r="B110" s="1" t="s">
        <v>1084</v>
      </c>
      <c r="C110" s="8">
        <v>1.35917063026494</v>
      </c>
      <c r="D110" s="8">
        <v>1.67608619973619E-2</v>
      </c>
      <c r="E110">
        <f>-LOG10(Table5[[#This Row],[Pairwise Td FDR]])</f>
        <v>1.7757036497229863</v>
      </c>
      <c r="I110" t="s">
        <v>1389</v>
      </c>
      <c r="J110" t="s">
        <v>132</v>
      </c>
      <c r="K110" s="19">
        <v>1.3974720488936401</v>
      </c>
      <c r="L110" s="19">
        <v>1.69288469947746E-2</v>
      </c>
      <c r="M110">
        <f>-LOG10(Table3[[#This Row],[Pairwise Td FDR2]])</f>
        <v>1.7713726202052507</v>
      </c>
    </row>
    <row r="111" spans="1:13" x14ac:dyDescent="0.35">
      <c r="A111" s="14" t="s">
        <v>1738</v>
      </c>
      <c r="B111" s="1" t="s">
        <v>537</v>
      </c>
      <c r="C111" s="8">
        <v>1.3020464685517501</v>
      </c>
      <c r="D111" s="8">
        <v>1.67608619973619E-2</v>
      </c>
      <c r="E111">
        <f>-LOG10(Table5[[#This Row],[Pairwise Td FDR]])</f>
        <v>1.7757036497229863</v>
      </c>
      <c r="I111" t="s">
        <v>1542</v>
      </c>
      <c r="J111" t="s">
        <v>309</v>
      </c>
      <c r="K111" s="19">
        <v>1.2898886593766401</v>
      </c>
      <c r="L111" s="19">
        <v>1.69288469947746E-2</v>
      </c>
      <c r="M111">
        <f>-LOG10(Table3[[#This Row],[Pairwise Td FDR2]])</f>
        <v>1.7713726202052507</v>
      </c>
    </row>
    <row r="112" spans="1:13" x14ac:dyDescent="0.35">
      <c r="A112" s="14" t="s">
        <v>1754</v>
      </c>
      <c r="B112" s="1" t="s">
        <v>555</v>
      </c>
      <c r="C112" s="8">
        <v>1.4151238647986999</v>
      </c>
      <c r="D112" s="8">
        <v>1.67608619973619E-2</v>
      </c>
      <c r="E112">
        <f>-LOG10(Table5[[#This Row],[Pairwise Td FDR]])</f>
        <v>1.7757036497229863</v>
      </c>
      <c r="I112" t="s">
        <v>1590</v>
      </c>
      <c r="J112" t="s">
        <v>1011</v>
      </c>
      <c r="K112" s="19">
        <v>1.5166103075545101</v>
      </c>
      <c r="L112" s="19">
        <v>1.69288469947746E-2</v>
      </c>
      <c r="M112">
        <f>-LOG10(Table3[[#This Row],[Pairwise Td FDR2]])</f>
        <v>1.7713726202052507</v>
      </c>
    </row>
    <row r="113" spans="1:13" x14ac:dyDescent="0.35">
      <c r="A113" s="14" t="s">
        <v>1780</v>
      </c>
      <c r="B113" s="1" t="s">
        <v>581</v>
      </c>
      <c r="C113" s="8">
        <v>1.3129196167164301</v>
      </c>
      <c r="D113" s="8">
        <v>1.67608619973619E-2</v>
      </c>
      <c r="E113">
        <f>-LOG10(Table5[[#This Row],[Pairwise Td FDR]])</f>
        <v>1.7757036497229863</v>
      </c>
      <c r="I113" t="s">
        <v>1675</v>
      </c>
      <c r="J113" t="s">
        <v>470</v>
      </c>
      <c r="K113" s="19">
        <v>1.6506539042070201</v>
      </c>
      <c r="L113" s="19">
        <v>1.69288469947746E-2</v>
      </c>
      <c r="M113">
        <f>-LOG10(Table3[[#This Row],[Pairwise Td FDR2]])</f>
        <v>1.7713726202052507</v>
      </c>
    </row>
    <row r="114" spans="1:13" x14ac:dyDescent="0.35">
      <c r="A114" s="14" t="s">
        <v>1816</v>
      </c>
      <c r="B114" s="1" t="s">
        <v>613</v>
      </c>
      <c r="C114" s="8">
        <v>1.5278153978636499</v>
      </c>
      <c r="D114" s="8">
        <v>1.67608619973619E-2</v>
      </c>
      <c r="E114">
        <f>-LOG10(Table5[[#This Row],[Pairwise Td FDR]])</f>
        <v>1.7757036497229863</v>
      </c>
      <c r="I114" t="s">
        <v>595</v>
      </c>
      <c r="J114" t="s">
        <v>595</v>
      </c>
      <c r="K114" s="19">
        <v>-1.5781375679077501</v>
      </c>
      <c r="L114" s="19">
        <v>1.69288469947746E-2</v>
      </c>
      <c r="M114">
        <f>-LOG10(Table3[[#This Row],[Pairwise Td FDR2]])</f>
        <v>1.7713726202052507</v>
      </c>
    </row>
    <row r="115" spans="1:13" x14ac:dyDescent="0.35">
      <c r="A115" s="14" t="s">
        <v>1817</v>
      </c>
      <c r="B115" s="1" t="s">
        <v>614</v>
      </c>
      <c r="C115" s="8">
        <v>1.4764131404283301</v>
      </c>
      <c r="D115" s="8">
        <v>1.67608619973619E-2</v>
      </c>
      <c r="E115">
        <f>-LOG10(Table5[[#This Row],[Pairwise Td FDR]])</f>
        <v>1.7757036497229863</v>
      </c>
      <c r="I115" t="s">
        <v>1758</v>
      </c>
      <c r="J115" t="s">
        <v>561</v>
      </c>
      <c r="K115" s="19">
        <v>1.5597167377754499</v>
      </c>
      <c r="L115" s="19">
        <v>1.7156317725765698E-2</v>
      </c>
      <c r="M115">
        <f>-LOG10(Table3[[#This Row],[Pairwise Td FDR2]])</f>
        <v>1.7655759194585487</v>
      </c>
    </row>
    <row r="116" spans="1:13" x14ac:dyDescent="0.35">
      <c r="A116" s="14" t="s">
        <v>1862</v>
      </c>
      <c r="B116" s="1" t="s">
        <v>655</v>
      </c>
      <c r="C116" s="8">
        <v>1.76996291989328</v>
      </c>
      <c r="D116" s="8">
        <v>1.67608619973619E-2</v>
      </c>
      <c r="E116">
        <f>-LOG10(Table5[[#This Row],[Pairwise Td FDR]])</f>
        <v>1.7757036497229863</v>
      </c>
      <c r="I116" t="s">
        <v>1872</v>
      </c>
      <c r="J116" t="s">
        <v>667</v>
      </c>
      <c r="K116" s="19">
        <v>1.6978378324649399</v>
      </c>
      <c r="L116" s="19">
        <v>1.7978629086079501E-2</v>
      </c>
      <c r="M116">
        <f>-LOG10(Table3[[#This Row],[Pairwise Td FDR2]])</f>
        <v>1.7452434273441613</v>
      </c>
    </row>
    <row r="117" spans="1:13" x14ac:dyDescent="0.35">
      <c r="A117" s="14" t="s">
        <v>1885</v>
      </c>
      <c r="B117" s="1" t="s">
        <v>1189</v>
      </c>
      <c r="C117" s="8">
        <v>1.63267992649064</v>
      </c>
      <c r="D117" s="8">
        <v>1.67608619973619E-2</v>
      </c>
      <c r="E117">
        <f>-LOG10(Table5[[#This Row],[Pairwise Td FDR]])</f>
        <v>1.7757036497229863</v>
      </c>
      <c r="I117" t="s">
        <v>1325</v>
      </c>
      <c r="J117" t="s">
        <v>63</v>
      </c>
      <c r="K117" s="19">
        <v>1.3005620367803099</v>
      </c>
      <c r="L117" s="19">
        <v>1.80049190726735E-2</v>
      </c>
      <c r="M117">
        <f>-LOG10(Table3[[#This Row],[Pairwise Td FDR2]])</f>
        <v>1.7446088263265931</v>
      </c>
    </row>
    <row r="118" spans="1:13" x14ac:dyDescent="0.35">
      <c r="A118" s="14" t="s">
        <v>1887</v>
      </c>
      <c r="B118" s="1" t="s">
        <v>1190</v>
      </c>
      <c r="C118" s="8">
        <v>1.30102627825553</v>
      </c>
      <c r="D118" s="8">
        <v>1.67608619973619E-2</v>
      </c>
      <c r="E118">
        <f>-LOG10(Table5[[#This Row],[Pairwise Td FDR]])</f>
        <v>1.7757036497229863</v>
      </c>
      <c r="I118" t="s">
        <v>1794</v>
      </c>
      <c r="J118" t="s">
        <v>1130</v>
      </c>
      <c r="K118" s="19">
        <v>1.34910477359606</v>
      </c>
      <c r="L118" s="19">
        <v>1.80049190726735E-2</v>
      </c>
      <c r="M118">
        <f>-LOG10(Table3[[#This Row],[Pairwise Td FDR2]])</f>
        <v>1.7446088263265931</v>
      </c>
    </row>
    <row r="119" spans="1:13" x14ac:dyDescent="0.35">
      <c r="A119" s="14" t="s">
        <v>1935</v>
      </c>
      <c r="B119" s="1" t="s">
        <v>724</v>
      </c>
      <c r="C119" s="8">
        <v>1.6360068380433399</v>
      </c>
      <c r="D119" s="8">
        <v>1.67608619973619E-2</v>
      </c>
      <c r="E119">
        <f>-LOG10(Table5[[#This Row],[Pairwise Td FDR]])</f>
        <v>1.7757036497229863</v>
      </c>
      <c r="I119" t="s">
        <v>1954</v>
      </c>
      <c r="J119" t="s">
        <v>1240</v>
      </c>
      <c r="K119" s="19">
        <v>-1.65472703158031</v>
      </c>
      <c r="L119" s="19">
        <v>1.80049190726735E-2</v>
      </c>
      <c r="M119">
        <f>-LOG10(Table3[[#This Row],[Pairwise Td FDR2]])</f>
        <v>1.7446088263265931</v>
      </c>
    </row>
    <row r="120" spans="1:13" x14ac:dyDescent="0.35">
      <c r="A120" s="14" t="s">
        <v>1963</v>
      </c>
      <c r="B120" s="1" t="s">
        <v>1246</v>
      </c>
      <c r="C120" s="8">
        <v>-1.5440638112621901</v>
      </c>
      <c r="D120" s="8">
        <v>1.67608619973619E-2</v>
      </c>
      <c r="E120">
        <f>-LOG10(Table5[[#This Row],[Pairwise Td FDR]])</f>
        <v>1.7757036497229863</v>
      </c>
      <c r="I120" t="s">
        <v>2002</v>
      </c>
      <c r="J120" t="s">
        <v>1262</v>
      </c>
      <c r="K120" s="19">
        <v>1.39742174393559</v>
      </c>
      <c r="L120" s="19">
        <v>1.80049190726735E-2</v>
      </c>
      <c r="M120">
        <f>-LOG10(Table3[[#This Row],[Pairwise Td FDR2]])</f>
        <v>1.7446088263265931</v>
      </c>
    </row>
    <row r="121" spans="1:13" x14ac:dyDescent="0.35">
      <c r="A121" s="14" t="s">
        <v>1317</v>
      </c>
      <c r="B121" s="1" t="s">
        <v>51</v>
      </c>
      <c r="C121" s="8">
        <v>1.3671770588024299</v>
      </c>
      <c r="D121" s="8">
        <v>1.69288469947746E-2</v>
      </c>
      <c r="E121">
        <f>-LOG10(Table5[[#This Row],[Pairwise Td FDR]])</f>
        <v>1.7713726202052507</v>
      </c>
      <c r="I121" t="s">
        <v>1175</v>
      </c>
      <c r="J121" t="s">
        <v>1175</v>
      </c>
      <c r="K121" s="19">
        <v>1.47508599176128</v>
      </c>
      <c r="L121" s="19">
        <v>1.8062389789309699E-2</v>
      </c>
      <c r="M121">
        <f>-LOG10(Table3[[#This Row],[Pairwise Td FDR2]])</f>
        <v>1.7432247898116631</v>
      </c>
    </row>
    <row r="122" spans="1:13" x14ac:dyDescent="0.35">
      <c r="A122" s="14" t="s">
        <v>1357</v>
      </c>
      <c r="B122" s="1" t="s">
        <v>100</v>
      </c>
      <c r="C122" s="8">
        <v>1.63041574831437</v>
      </c>
      <c r="D122" s="8">
        <v>1.69288469947746E-2</v>
      </c>
      <c r="E122">
        <f>-LOG10(Table5[[#This Row],[Pairwise Td FDR]])</f>
        <v>1.7713726202052507</v>
      </c>
      <c r="I122" t="s">
        <v>1377</v>
      </c>
      <c r="J122" t="s">
        <v>868</v>
      </c>
      <c r="K122" s="19">
        <v>1.8738477400731</v>
      </c>
      <c r="L122" s="19">
        <v>1.85379749353119E-2</v>
      </c>
      <c r="M122">
        <f>-LOG10(Table3[[#This Row],[Pairwise Td FDR2]])</f>
        <v>1.7319377093745918</v>
      </c>
    </row>
    <row r="123" spans="1:13" x14ac:dyDescent="0.35">
      <c r="A123" s="14" t="s">
        <v>1389</v>
      </c>
      <c r="B123" s="1" t="s">
        <v>132</v>
      </c>
      <c r="C123" s="8">
        <v>1.3974720488936401</v>
      </c>
      <c r="D123" s="8">
        <v>1.69288469947746E-2</v>
      </c>
      <c r="E123">
        <f>-LOG10(Table5[[#This Row],[Pairwise Td FDR]])</f>
        <v>1.7713726202052507</v>
      </c>
      <c r="I123" t="s">
        <v>1454</v>
      </c>
      <c r="J123" t="s">
        <v>201</v>
      </c>
      <c r="K123" s="19">
        <v>1.4073098078519299</v>
      </c>
      <c r="L123" s="19">
        <v>1.85379749353119E-2</v>
      </c>
      <c r="M123">
        <f>-LOG10(Table3[[#This Row],[Pairwise Td FDR2]])</f>
        <v>1.7319377093745918</v>
      </c>
    </row>
    <row r="124" spans="1:13" x14ac:dyDescent="0.35">
      <c r="A124" s="14" t="s">
        <v>1542</v>
      </c>
      <c r="B124" s="1" t="s">
        <v>309</v>
      </c>
      <c r="C124" s="8">
        <v>1.2898886593766401</v>
      </c>
      <c r="D124" s="8">
        <v>1.69288469947746E-2</v>
      </c>
      <c r="E124">
        <f>-LOG10(Table5[[#This Row],[Pairwise Td FDR]])</f>
        <v>1.7713726202052507</v>
      </c>
      <c r="I124" t="s">
        <v>1555</v>
      </c>
      <c r="J124" t="s">
        <v>989</v>
      </c>
      <c r="K124" s="19">
        <v>1.4338861904773801</v>
      </c>
      <c r="L124" s="19">
        <v>1.85379749353119E-2</v>
      </c>
      <c r="M124">
        <f>-LOG10(Table3[[#This Row],[Pairwise Td FDR2]])</f>
        <v>1.7319377093745918</v>
      </c>
    </row>
    <row r="125" spans="1:13" x14ac:dyDescent="0.35">
      <c r="A125" s="14" t="s">
        <v>1590</v>
      </c>
      <c r="B125" s="1" t="s">
        <v>1011</v>
      </c>
      <c r="C125" s="8">
        <v>1.5166103075545101</v>
      </c>
      <c r="D125" s="8">
        <v>1.69288469947746E-2</v>
      </c>
      <c r="E125">
        <f>-LOG10(Table5[[#This Row],[Pairwise Td FDR]])</f>
        <v>1.7713726202052507</v>
      </c>
      <c r="I125" t="s">
        <v>1640</v>
      </c>
      <c r="J125" t="s">
        <v>423</v>
      </c>
      <c r="K125" s="19">
        <v>1.36328175016978</v>
      </c>
      <c r="L125" s="19">
        <v>1.85379749353119E-2</v>
      </c>
      <c r="M125">
        <f>-LOG10(Table3[[#This Row],[Pairwise Td FDR2]])</f>
        <v>1.7319377093745918</v>
      </c>
    </row>
    <row r="126" spans="1:13" x14ac:dyDescent="0.35">
      <c r="A126" s="14" t="s">
        <v>1675</v>
      </c>
      <c r="B126" s="1" t="s">
        <v>470</v>
      </c>
      <c r="C126" s="8">
        <v>1.6506539042070201</v>
      </c>
      <c r="D126" s="8">
        <v>1.69288469947746E-2</v>
      </c>
      <c r="E126">
        <f>-LOG10(Table5[[#This Row],[Pairwise Td FDR]])</f>
        <v>1.7713726202052507</v>
      </c>
      <c r="I126" t="s">
        <v>1505</v>
      </c>
      <c r="J126" t="s">
        <v>953</v>
      </c>
      <c r="K126" s="19">
        <v>1.7245580260114599</v>
      </c>
      <c r="L126" s="19">
        <v>1.8902913900205799E-2</v>
      </c>
      <c r="M126">
        <f>-LOG10(Table3[[#This Row],[Pairwise Td FDR2]])</f>
        <v>1.723471243803637</v>
      </c>
    </row>
    <row r="127" spans="1:13" x14ac:dyDescent="0.35">
      <c r="A127" s="14" t="s">
        <v>595</v>
      </c>
      <c r="B127" s="1" t="s">
        <v>595</v>
      </c>
      <c r="C127" s="8">
        <v>-1.5781375679077501</v>
      </c>
      <c r="D127" s="8">
        <v>1.69288469947746E-2</v>
      </c>
      <c r="E127">
        <f>-LOG10(Table5[[#This Row],[Pairwise Td FDR]])</f>
        <v>1.7713726202052507</v>
      </c>
      <c r="I127" t="s">
        <v>1512</v>
      </c>
      <c r="J127" t="s">
        <v>272</v>
      </c>
      <c r="K127" s="19">
        <v>1.5869347784730701</v>
      </c>
      <c r="L127" s="19">
        <v>1.8902913900205799E-2</v>
      </c>
      <c r="M127">
        <f>-LOG10(Table3[[#This Row],[Pairwise Td FDR2]])</f>
        <v>1.723471243803637</v>
      </c>
    </row>
    <row r="128" spans="1:13" x14ac:dyDescent="0.35">
      <c r="A128" s="14" t="s">
        <v>1758</v>
      </c>
      <c r="B128" s="1" t="s">
        <v>561</v>
      </c>
      <c r="C128" s="8">
        <v>1.5597167377754499</v>
      </c>
      <c r="D128" s="8">
        <v>1.7156317725765698E-2</v>
      </c>
      <c r="E128">
        <f>-LOG10(Table5[[#This Row],[Pairwise Td FDR]])</f>
        <v>1.7655759194585487</v>
      </c>
      <c r="I128" t="s">
        <v>1727</v>
      </c>
      <c r="J128" t="s">
        <v>525</v>
      </c>
      <c r="K128" s="19">
        <v>1.58254382461314</v>
      </c>
      <c r="L128" s="19">
        <v>1.8902913900205799E-2</v>
      </c>
      <c r="M128">
        <f>-LOG10(Table3[[#This Row],[Pairwise Td FDR2]])</f>
        <v>1.723471243803637</v>
      </c>
    </row>
    <row r="129" spans="1:13" x14ac:dyDescent="0.35">
      <c r="A129" s="14" t="s">
        <v>1872</v>
      </c>
      <c r="B129" s="1" t="s">
        <v>667</v>
      </c>
      <c r="C129" s="8">
        <v>1.6978378324649399</v>
      </c>
      <c r="D129" s="8">
        <v>1.7978629086079501E-2</v>
      </c>
      <c r="E129">
        <f>-LOG10(Table5[[#This Row],[Pairwise Td FDR]])</f>
        <v>1.7452434273441613</v>
      </c>
      <c r="I129" t="s">
        <v>1934</v>
      </c>
      <c r="J129" t="s">
        <v>1225</v>
      </c>
      <c r="K129" s="19">
        <v>1.8786789428805499</v>
      </c>
      <c r="L129" s="19">
        <v>1.8902913900205799E-2</v>
      </c>
      <c r="M129">
        <f>-LOG10(Table3[[#This Row],[Pairwise Td FDR2]])</f>
        <v>1.723471243803637</v>
      </c>
    </row>
    <row r="130" spans="1:13" x14ac:dyDescent="0.35">
      <c r="A130" s="14" t="s">
        <v>1325</v>
      </c>
      <c r="B130" s="1" t="s">
        <v>63</v>
      </c>
      <c r="C130" s="8">
        <v>1.3005620367803099</v>
      </c>
      <c r="D130" s="8">
        <v>1.80049190726735E-2</v>
      </c>
      <c r="E130">
        <f>-LOG10(Table5[[#This Row],[Pairwise Td FDR]])</f>
        <v>1.7446088263265931</v>
      </c>
      <c r="I130" t="s">
        <v>1966</v>
      </c>
      <c r="J130" t="s">
        <v>1247</v>
      </c>
      <c r="K130" s="19">
        <v>1.3333441047954799</v>
      </c>
      <c r="L130" s="19">
        <v>1.8902913900205799E-2</v>
      </c>
      <c r="M130">
        <f>-LOG10(Table3[[#This Row],[Pairwise Td FDR2]])</f>
        <v>1.723471243803637</v>
      </c>
    </row>
    <row r="131" spans="1:13" x14ac:dyDescent="0.35">
      <c r="A131" s="14" t="s">
        <v>1794</v>
      </c>
      <c r="B131" s="1" t="s">
        <v>1130</v>
      </c>
      <c r="C131" s="8">
        <v>1.34910477359606</v>
      </c>
      <c r="D131" s="8">
        <v>1.80049190726735E-2</v>
      </c>
      <c r="E131">
        <f>-LOG10(Table5[[#This Row],[Pairwise Td FDR]])</f>
        <v>1.7446088263265931</v>
      </c>
      <c r="I131" t="s">
        <v>1532</v>
      </c>
      <c r="J131" t="s">
        <v>973</v>
      </c>
      <c r="K131" s="19">
        <v>1.4354645268867301</v>
      </c>
      <c r="L131" s="19">
        <v>1.9047967858345002E-2</v>
      </c>
      <c r="M131">
        <f>-LOG10(Table3[[#This Row],[Pairwise Td FDR2]])</f>
        <v>1.720151350433667</v>
      </c>
    </row>
    <row r="132" spans="1:13" x14ac:dyDescent="0.35">
      <c r="A132" s="14" t="s">
        <v>1954</v>
      </c>
      <c r="B132" s="1" t="s">
        <v>1240</v>
      </c>
      <c r="C132" s="8">
        <v>-1.65472703158031</v>
      </c>
      <c r="D132" s="8">
        <v>1.80049190726735E-2</v>
      </c>
      <c r="E132">
        <f>-LOG10(Table5[[#This Row],[Pairwise Td FDR]])</f>
        <v>1.7446088263265931</v>
      </c>
      <c r="I132" t="s">
        <v>1537</v>
      </c>
      <c r="J132" t="s">
        <v>978</v>
      </c>
      <c r="K132" s="19">
        <v>1.3810535159017101</v>
      </c>
      <c r="L132" s="19">
        <v>1.9067531312971699E-2</v>
      </c>
      <c r="M132">
        <f>-LOG10(Table3[[#This Row],[Pairwise Td FDR2]])</f>
        <v>1.7197055317340744</v>
      </c>
    </row>
    <row r="133" spans="1:13" x14ac:dyDescent="0.35">
      <c r="A133" s="14" t="s">
        <v>2002</v>
      </c>
      <c r="B133" s="1" t="s">
        <v>1262</v>
      </c>
      <c r="C133" s="8">
        <v>1.39742174393559</v>
      </c>
      <c r="D133" s="8">
        <v>1.80049190726735E-2</v>
      </c>
      <c r="E133">
        <f>-LOG10(Table5[[#This Row],[Pairwise Td FDR]])</f>
        <v>1.7446088263265931</v>
      </c>
      <c r="I133" t="s">
        <v>1868</v>
      </c>
      <c r="J133" t="s">
        <v>1176</v>
      </c>
      <c r="K133" s="19">
        <v>1.5121443715859499</v>
      </c>
      <c r="L133" s="19">
        <v>1.9235959787464899E-2</v>
      </c>
      <c r="M133">
        <f>-LOG10(Table3[[#This Row],[Pairwise Td FDR2]])</f>
        <v>1.7158861394845035</v>
      </c>
    </row>
    <row r="134" spans="1:13" x14ac:dyDescent="0.35">
      <c r="A134" s="14" t="s">
        <v>1175</v>
      </c>
      <c r="B134" s="1" t="s">
        <v>1175</v>
      </c>
      <c r="C134" s="8">
        <v>1.47508599176128</v>
      </c>
      <c r="D134" s="8">
        <v>1.8062389789309699E-2</v>
      </c>
      <c r="E134">
        <f>-LOG10(Table5[[#This Row],[Pairwise Td FDR]])</f>
        <v>1.7432247898116631</v>
      </c>
      <c r="I134" t="s">
        <v>1392</v>
      </c>
      <c r="J134" t="s">
        <v>136</v>
      </c>
      <c r="K134" s="19">
        <v>1.5504184132232</v>
      </c>
      <c r="L134" s="19">
        <v>1.9700552115239099E-2</v>
      </c>
      <c r="M134">
        <f>-LOG10(Table3[[#This Row],[Pairwise Td FDR2]])</f>
        <v>1.7055216024048174</v>
      </c>
    </row>
    <row r="135" spans="1:13" x14ac:dyDescent="0.35">
      <c r="A135" s="14" t="s">
        <v>1377</v>
      </c>
      <c r="B135" s="1" t="s">
        <v>868</v>
      </c>
      <c r="C135" s="8">
        <v>1.8738477400731</v>
      </c>
      <c r="D135" s="8">
        <v>1.85379749353119E-2</v>
      </c>
      <c r="E135">
        <f>-LOG10(Table5[[#This Row],[Pairwise Td FDR]])</f>
        <v>1.7319377093745918</v>
      </c>
      <c r="I135" t="s">
        <v>1783</v>
      </c>
      <c r="J135" t="s">
        <v>1122</v>
      </c>
      <c r="K135" s="19">
        <v>1.6507158787928899</v>
      </c>
      <c r="L135" s="19">
        <v>2.0092684065315902E-2</v>
      </c>
      <c r="M135">
        <f>-LOG10(Table3[[#This Row],[Pairwise Td FDR2]])</f>
        <v>1.6969620444914508</v>
      </c>
    </row>
    <row r="136" spans="1:13" x14ac:dyDescent="0.35">
      <c r="A136" s="14" t="s">
        <v>1454</v>
      </c>
      <c r="B136" s="1" t="s">
        <v>201</v>
      </c>
      <c r="C136" s="8">
        <v>1.4073098078519299</v>
      </c>
      <c r="D136" s="8">
        <v>1.85379749353119E-2</v>
      </c>
      <c r="E136">
        <f>-LOG10(Table5[[#This Row],[Pairwise Td FDR]])</f>
        <v>1.7319377093745918</v>
      </c>
      <c r="I136" t="s">
        <v>1398</v>
      </c>
      <c r="J136" t="s">
        <v>143</v>
      </c>
      <c r="K136" s="19">
        <v>1.5441696614466101</v>
      </c>
      <c r="L136" s="19">
        <v>2.0107019445793298E-2</v>
      </c>
      <c r="M136">
        <f>-LOG10(Table3[[#This Row],[Pairwise Td FDR2]])</f>
        <v>1.696652302062654</v>
      </c>
    </row>
    <row r="137" spans="1:13" x14ac:dyDescent="0.35">
      <c r="A137" s="14" t="s">
        <v>1555</v>
      </c>
      <c r="B137" s="1" t="s">
        <v>989</v>
      </c>
      <c r="C137" s="8">
        <v>1.4338861904773801</v>
      </c>
      <c r="D137" s="8">
        <v>1.85379749353119E-2</v>
      </c>
      <c r="E137">
        <f>-LOG10(Table5[[#This Row],[Pairwise Td FDR]])</f>
        <v>1.7319377093745918</v>
      </c>
      <c r="I137" t="s">
        <v>131</v>
      </c>
      <c r="J137" t="s">
        <v>131</v>
      </c>
      <c r="K137" s="19">
        <v>1.97641719296067</v>
      </c>
      <c r="L137" s="19">
        <v>2.02811263069992E-2</v>
      </c>
      <c r="M137">
        <f>-LOG10(Table3[[#This Row],[Pairwise Td FDR2]])</f>
        <v>1.692907930239488</v>
      </c>
    </row>
    <row r="138" spans="1:13" x14ac:dyDescent="0.35">
      <c r="A138" s="14" t="s">
        <v>1640</v>
      </c>
      <c r="B138" s="1" t="s">
        <v>423</v>
      </c>
      <c r="C138" s="8">
        <v>1.36328175016978</v>
      </c>
      <c r="D138" s="8">
        <v>1.85379749353119E-2</v>
      </c>
      <c r="E138">
        <f>-LOG10(Table5[[#This Row],[Pairwise Td FDR]])</f>
        <v>1.7319377093745918</v>
      </c>
      <c r="I138" t="s">
        <v>1612</v>
      </c>
      <c r="J138" t="s">
        <v>1022</v>
      </c>
      <c r="K138" s="19">
        <v>1.26853841474537</v>
      </c>
      <c r="L138" s="19">
        <v>2.02811263069992E-2</v>
      </c>
      <c r="M138">
        <f>-LOG10(Table3[[#This Row],[Pairwise Td FDR2]])</f>
        <v>1.692907930239488</v>
      </c>
    </row>
    <row r="139" spans="1:13" x14ac:dyDescent="0.35">
      <c r="A139" s="14" t="s">
        <v>1273</v>
      </c>
      <c r="B139" s="1" t="s">
        <v>188</v>
      </c>
      <c r="C139" s="8">
        <v>-1.36708539718516</v>
      </c>
      <c r="D139" s="8">
        <v>1.8902913900205799E-2</v>
      </c>
      <c r="E139">
        <f>-LOG10(Table5[[#This Row],[Pairwise Td FDR]])</f>
        <v>1.723471243803637</v>
      </c>
      <c r="I139" t="s">
        <v>1446</v>
      </c>
      <c r="J139" t="s">
        <v>911</v>
      </c>
      <c r="K139" s="19">
        <v>1.3748517149114301</v>
      </c>
      <c r="L139" s="19">
        <v>2.0419820707409098E-2</v>
      </c>
      <c r="M139">
        <f>-LOG10(Table3[[#This Row],[Pairwise Td FDR2]])</f>
        <v>1.6899480754775471</v>
      </c>
    </row>
    <row r="140" spans="1:13" x14ac:dyDescent="0.35">
      <c r="A140" s="14" t="s">
        <v>1505</v>
      </c>
      <c r="B140" s="1" t="s">
        <v>953</v>
      </c>
      <c r="C140" s="8">
        <v>1.7245580260114599</v>
      </c>
      <c r="D140" s="8">
        <v>1.8902913900205799E-2</v>
      </c>
      <c r="E140">
        <f>-LOG10(Table5[[#This Row],[Pairwise Td FDR]])</f>
        <v>1.723471243803637</v>
      </c>
      <c r="I140" t="s">
        <v>1587</v>
      </c>
      <c r="J140" t="s">
        <v>364</v>
      </c>
      <c r="K140" s="19">
        <v>1.3909959858365599</v>
      </c>
      <c r="L140" s="19">
        <v>2.0419820707409098E-2</v>
      </c>
      <c r="M140">
        <f>-LOG10(Table3[[#This Row],[Pairwise Td FDR2]])</f>
        <v>1.6899480754775471</v>
      </c>
    </row>
    <row r="141" spans="1:13" x14ac:dyDescent="0.35">
      <c r="A141" s="14" t="s">
        <v>1512</v>
      </c>
      <c r="B141" s="1" t="s">
        <v>272</v>
      </c>
      <c r="C141" s="8">
        <v>1.5869347784730701</v>
      </c>
      <c r="D141" s="8">
        <v>1.8902913900205799E-2</v>
      </c>
      <c r="E141">
        <f>-LOG10(Table5[[#This Row],[Pairwise Td FDR]])</f>
        <v>1.723471243803637</v>
      </c>
      <c r="I141" t="s">
        <v>1755</v>
      </c>
      <c r="J141" t="s">
        <v>556</v>
      </c>
      <c r="K141" s="19">
        <v>1.3941720609955499</v>
      </c>
      <c r="L141" s="19">
        <v>2.0419820707409098E-2</v>
      </c>
      <c r="M141">
        <f>-LOG10(Table3[[#This Row],[Pairwise Td FDR2]])</f>
        <v>1.6899480754775471</v>
      </c>
    </row>
    <row r="142" spans="1:13" x14ac:dyDescent="0.35">
      <c r="A142" s="14" t="s">
        <v>1727</v>
      </c>
      <c r="B142" s="1" t="s">
        <v>525</v>
      </c>
      <c r="C142" s="8">
        <v>1.58254382461314</v>
      </c>
      <c r="D142" s="8">
        <v>1.8902913900205799E-2</v>
      </c>
      <c r="E142">
        <f>-LOG10(Table5[[#This Row],[Pairwise Td FDR]])</f>
        <v>1.723471243803637</v>
      </c>
      <c r="I142" t="s">
        <v>1348</v>
      </c>
      <c r="J142" t="s">
        <v>83</v>
      </c>
      <c r="K142" s="19">
        <v>1.2319138859699901</v>
      </c>
      <c r="L142" s="19">
        <v>2.0612632646485302E-2</v>
      </c>
      <c r="M142">
        <f>-LOG10(Table3[[#This Row],[Pairwise Td FDR2]])</f>
        <v>1.6858665365650718</v>
      </c>
    </row>
    <row r="143" spans="1:13" x14ac:dyDescent="0.35">
      <c r="A143" s="14" t="s">
        <v>1934</v>
      </c>
      <c r="B143" s="1" t="s">
        <v>1225</v>
      </c>
      <c r="C143" s="8">
        <v>1.8786789428805499</v>
      </c>
      <c r="D143" s="8">
        <v>1.8902913900205799E-2</v>
      </c>
      <c r="E143">
        <f>-LOG10(Table5[[#This Row],[Pairwise Td FDR]])</f>
        <v>1.723471243803637</v>
      </c>
      <c r="I143" t="s">
        <v>1447</v>
      </c>
      <c r="J143" t="s">
        <v>194</v>
      </c>
      <c r="K143" s="19">
        <v>-1.3710811079223</v>
      </c>
      <c r="L143" s="19">
        <v>2.0612632646485302E-2</v>
      </c>
      <c r="M143">
        <f>-LOG10(Table3[[#This Row],[Pairwise Td FDR2]])</f>
        <v>1.6858665365650718</v>
      </c>
    </row>
    <row r="144" spans="1:13" x14ac:dyDescent="0.35">
      <c r="A144" s="14" t="s">
        <v>1966</v>
      </c>
      <c r="B144" s="1" t="s">
        <v>1247</v>
      </c>
      <c r="C144" s="8">
        <v>1.3333441047954799</v>
      </c>
      <c r="D144" s="8">
        <v>1.8902913900205799E-2</v>
      </c>
      <c r="E144">
        <f>-LOG10(Table5[[#This Row],[Pairwise Td FDR]])</f>
        <v>1.723471243803637</v>
      </c>
      <c r="I144" t="s">
        <v>1626</v>
      </c>
      <c r="J144" t="s">
        <v>404</v>
      </c>
      <c r="K144" s="19">
        <v>1.56376801453765</v>
      </c>
      <c r="L144" s="19">
        <v>2.11357920295469E-2</v>
      </c>
      <c r="M144">
        <f>-LOG10(Table3[[#This Row],[Pairwise Td FDR2]])</f>
        <v>1.6749814730482717</v>
      </c>
    </row>
    <row r="145" spans="1:13" x14ac:dyDescent="0.35">
      <c r="A145" s="14" t="s">
        <v>1532</v>
      </c>
      <c r="B145" s="1" t="s">
        <v>973</v>
      </c>
      <c r="C145" s="8">
        <v>1.4354645268867301</v>
      </c>
      <c r="D145" s="8">
        <v>1.9047967858345002E-2</v>
      </c>
      <c r="E145">
        <f>-LOG10(Table5[[#This Row],[Pairwise Td FDR]])</f>
        <v>1.720151350433667</v>
      </c>
      <c r="I145" t="s">
        <v>1778</v>
      </c>
      <c r="J145" t="s">
        <v>1120</v>
      </c>
      <c r="K145" s="19">
        <v>2.5084497788391298</v>
      </c>
      <c r="L145" s="19">
        <v>2.11357920295469E-2</v>
      </c>
      <c r="M145">
        <f>-LOG10(Table3[[#This Row],[Pairwise Td FDR2]])</f>
        <v>1.6749814730482717</v>
      </c>
    </row>
    <row r="146" spans="1:13" x14ac:dyDescent="0.35">
      <c r="A146" s="14" t="s">
        <v>1537</v>
      </c>
      <c r="B146" s="1" t="s">
        <v>978</v>
      </c>
      <c r="C146" s="8">
        <v>1.3810535159017101</v>
      </c>
      <c r="D146" s="8">
        <v>1.9067531312971699E-2</v>
      </c>
      <c r="E146">
        <f>-LOG10(Table5[[#This Row],[Pairwise Td FDR]])</f>
        <v>1.7197055317340744</v>
      </c>
      <c r="I146" t="s">
        <v>1789</v>
      </c>
      <c r="J146" t="s">
        <v>1126</v>
      </c>
      <c r="K146" s="19">
        <v>1.27262819926736</v>
      </c>
      <c r="L146" s="19">
        <v>2.11357920295469E-2</v>
      </c>
      <c r="M146">
        <f>-LOG10(Table3[[#This Row],[Pairwise Td FDR2]])</f>
        <v>1.6749814730482717</v>
      </c>
    </row>
    <row r="147" spans="1:13" x14ac:dyDescent="0.35">
      <c r="A147" s="14" t="s">
        <v>1868</v>
      </c>
      <c r="B147" s="1" t="s">
        <v>1176</v>
      </c>
      <c r="C147" s="8">
        <v>1.5121443715859499</v>
      </c>
      <c r="D147" s="8">
        <v>1.9235959787464899E-2</v>
      </c>
      <c r="E147">
        <f>-LOG10(Table5[[#This Row],[Pairwise Td FDR]])</f>
        <v>1.7158861394845035</v>
      </c>
      <c r="I147" t="s">
        <v>1356</v>
      </c>
      <c r="J147" t="s">
        <v>97</v>
      </c>
      <c r="K147" s="19">
        <v>-1.5355262556457201</v>
      </c>
      <c r="L147" s="19">
        <v>2.1416687905605698E-2</v>
      </c>
      <c r="M147">
        <f>-LOG10(Table3[[#This Row],[Pairwise Td FDR2]])</f>
        <v>1.6692476920260837</v>
      </c>
    </row>
    <row r="148" spans="1:13" x14ac:dyDescent="0.35">
      <c r="A148" s="14" t="s">
        <v>1392</v>
      </c>
      <c r="B148" s="1" t="s">
        <v>136</v>
      </c>
      <c r="C148" s="8">
        <v>1.5504184132232</v>
      </c>
      <c r="D148" s="8">
        <v>1.9700552115239099E-2</v>
      </c>
      <c r="E148">
        <f>-LOG10(Table5[[#This Row],[Pairwise Td FDR]])</f>
        <v>1.7055216024048174</v>
      </c>
      <c r="I148" t="s">
        <v>1372</v>
      </c>
      <c r="J148" t="s">
        <v>112</v>
      </c>
      <c r="K148" s="19">
        <v>1.38135792439176</v>
      </c>
      <c r="L148" s="19">
        <v>2.1416687905605698E-2</v>
      </c>
      <c r="M148">
        <f>-LOG10(Table3[[#This Row],[Pairwise Td FDR2]])</f>
        <v>1.6692476920260837</v>
      </c>
    </row>
    <row r="149" spans="1:13" x14ac:dyDescent="0.35">
      <c r="A149" s="14" t="s">
        <v>1783</v>
      </c>
      <c r="B149" s="1" t="s">
        <v>1122</v>
      </c>
      <c r="C149" s="8">
        <v>1.6507158787928899</v>
      </c>
      <c r="D149" s="8">
        <v>2.0092684065315902E-2</v>
      </c>
      <c r="E149">
        <f>-LOG10(Table5[[#This Row],[Pairwise Td FDR]])</f>
        <v>1.6969620444914508</v>
      </c>
      <c r="I149" t="s">
        <v>1400</v>
      </c>
      <c r="J149" t="s">
        <v>145</v>
      </c>
      <c r="K149" s="19">
        <v>1.4279130614997499</v>
      </c>
      <c r="L149" s="19">
        <v>2.1416687905605698E-2</v>
      </c>
      <c r="M149">
        <f>-LOG10(Table3[[#This Row],[Pairwise Td FDR2]])</f>
        <v>1.6692476920260837</v>
      </c>
    </row>
    <row r="150" spans="1:13" x14ac:dyDescent="0.35">
      <c r="A150" s="14" t="s">
        <v>1398</v>
      </c>
      <c r="B150" s="1" t="s">
        <v>143</v>
      </c>
      <c r="C150" s="8">
        <v>1.5441696614466101</v>
      </c>
      <c r="D150" s="8">
        <v>2.0107019445793298E-2</v>
      </c>
      <c r="E150">
        <f>-LOG10(Table5[[#This Row],[Pairwise Td FDR]])</f>
        <v>1.696652302062654</v>
      </c>
      <c r="I150" t="s">
        <v>1548</v>
      </c>
      <c r="J150" t="s">
        <v>316</v>
      </c>
      <c r="K150" s="19">
        <v>1.29836122669163</v>
      </c>
      <c r="L150" s="19">
        <v>2.1416687905605698E-2</v>
      </c>
      <c r="M150">
        <f>-LOG10(Table3[[#This Row],[Pairwise Td FDR2]])</f>
        <v>1.6692476920260837</v>
      </c>
    </row>
    <row r="151" spans="1:13" x14ac:dyDescent="0.35">
      <c r="A151" s="14" t="s">
        <v>131</v>
      </c>
      <c r="B151" s="1" t="s">
        <v>131</v>
      </c>
      <c r="C151" s="8">
        <v>1.97641719296067</v>
      </c>
      <c r="D151" s="8">
        <v>2.02811263069992E-2</v>
      </c>
      <c r="E151">
        <f>-LOG10(Table5[[#This Row],[Pairwise Td FDR]])</f>
        <v>1.692907930239488</v>
      </c>
      <c r="I151" t="s">
        <v>1745</v>
      </c>
      <c r="J151" t="s">
        <v>1092</v>
      </c>
      <c r="K151" s="19">
        <v>1.3152738714712899</v>
      </c>
      <c r="L151" s="19">
        <v>2.1416687905605698E-2</v>
      </c>
      <c r="M151">
        <f>-LOG10(Table3[[#This Row],[Pairwise Td FDR2]])</f>
        <v>1.6692476920260837</v>
      </c>
    </row>
    <row r="152" spans="1:13" x14ac:dyDescent="0.35">
      <c r="A152" s="14" t="s">
        <v>1612</v>
      </c>
      <c r="B152" s="1" t="s">
        <v>1022</v>
      </c>
      <c r="C152" s="8">
        <v>1.26853841474537</v>
      </c>
      <c r="D152" s="8">
        <v>2.02811263069992E-2</v>
      </c>
      <c r="E152">
        <f>-LOG10(Table5[[#This Row],[Pairwise Td FDR]])</f>
        <v>1.692907930239488</v>
      </c>
      <c r="I152" t="s">
        <v>1797</v>
      </c>
      <c r="J152" t="s">
        <v>598</v>
      </c>
      <c r="K152" s="19">
        <v>1.40700715182369</v>
      </c>
      <c r="L152" s="19">
        <v>2.1416687905605698E-2</v>
      </c>
      <c r="M152">
        <f>-LOG10(Table3[[#This Row],[Pairwise Td FDR2]])</f>
        <v>1.6692476920260837</v>
      </c>
    </row>
    <row r="153" spans="1:13" x14ac:dyDescent="0.35">
      <c r="A153" s="14" t="s">
        <v>1446</v>
      </c>
      <c r="B153" s="1" t="s">
        <v>911</v>
      </c>
      <c r="C153" s="8">
        <v>1.3748517149114301</v>
      </c>
      <c r="D153" s="8">
        <v>2.0419820707409098E-2</v>
      </c>
      <c r="E153">
        <f>-LOG10(Table5[[#This Row],[Pairwise Td FDR]])</f>
        <v>1.6899480754775471</v>
      </c>
      <c r="I153" t="s">
        <v>1867</v>
      </c>
      <c r="J153" t="s">
        <v>661</v>
      </c>
      <c r="K153" s="19">
        <v>1.2382537470452799</v>
      </c>
      <c r="L153" s="19">
        <v>2.1416687905605698E-2</v>
      </c>
      <c r="M153">
        <f>-LOG10(Table3[[#This Row],[Pairwise Td FDR2]])</f>
        <v>1.6692476920260837</v>
      </c>
    </row>
    <row r="154" spans="1:13" x14ac:dyDescent="0.35">
      <c r="A154" s="14" t="s">
        <v>1587</v>
      </c>
      <c r="B154" s="1" t="s">
        <v>364</v>
      </c>
      <c r="C154" s="8">
        <v>1.3909959858365599</v>
      </c>
      <c r="D154" s="8">
        <v>2.0419820707409098E-2</v>
      </c>
      <c r="E154">
        <f>-LOG10(Table5[[#This Row],[Pairwise Td FDR]])</f>
        <v>1.6899480754775471</v>
      </c>
      <c r="I154" t="s">
        <v>1343</v>
      </c>
      <c r="J154" t="s">
        <v>850</v>
      </c>
      <c r="K154" s="19">
        <v>1.3268590859614</v>
      </c>
      <c r="L154" s="19">
        <v>2.1532523508802099E-2</v>
      </c>
      <c r="M154">
        <f>-LOG10(Table3[[#This Row],[Pairwise Td FDR2]])</f>
        <v>1.66690506995703</v>
      </c>
    </row>
    <row r="155" spans="1:13" x14ac:dyDescent="0.35">
      <c r="A155" s="14" t="s">
        <v>1755</v>
      </c>
      <c r="B155" s="1" t="s">
        <v>556</v>
      </c>
      <c r="C155" s="8">
        <v>1.3941720609955499</v>
      </c>
      <c r="D155" s="8">
        <v>2.0419820707409098E-2</v>
      </c>
      <c r="E155">
        <f>-LOG10(Table5[[#This Row],[Pairwise Td FDR]])</f>
        <v>1.6899480754775471</v>
      </c>
      <c r="I155" t="s">
        <v>1788</v>
      </c>
      <c r="J155" t="s">
        <v>591</v>
      </c>
      <c r="K155" s="19">
        <v>-1.48741171651509</v>
      </c>
      <c r="L155" s="19">
        <v>2.1532523508802099E-2</v>
      </c>
      <c r="M155">
        <f>-LOG10(Table3[[#This Row],[Pairwise Td FDR2]])</f>
        <v>1.66690506995703</v>
      </c>
    </row>
    <row r="156" spans="1:13" x14ac:dyDescent="0.35">
      <c r="A156" s="14" t="s">
        <v>1348</v>
      </c>
      <c r="B156" s="1" t="s">
        <v>83</v>
      </c>
      <c r="C156" s="8">
        <v>1.2319138859699901</v>
      </c>
      <c r="D156" s="8">
        <v>2.0612632646485302E-2</v>
      </c>
      <c r="E156">
        <f>-LOG10(Table5[[#This Row],[Pairwise Td FDR]])</f>
        <v>1.6858665365650718</v>
      </c>
      <c r="I156" t="s">
        <v>1880</v>
      </c>
      <c r="J156" t="s">
        <v>1185</v>
      </c>
      <c r="K156" s="19">
        <v>1.63409690423825</v>
      </c>
      <c r="L156" s="19">
        <v>2.15325510005967E-2</v>
      </c>
      <c r="M156">
        <f>-LOG10(Table3[[#This Row],[Pairwise Td FDR2]])</f>
        <v>1.6669045154689754</v>
      </c>
    </row>
    <row r="157" spans="1:13" x14ac:dyDescent="0.35">
      <c r="A157" s="14" t="s">
        <v>1447</v>
      </c>
      <c r="B157" s="1" t="s">
        <v>194</v>
      </c>
      <c r="C157" s="8">
        <v>-1.3710811079223</v>
      </c>
      <c r="D157" s="8">
        <v>2.0612632646485302E-2</v>
      </c>
      <c r="E157">
        <f>-LOG10(Table5[[#This Row],[Pairwise Td FDR]])</f>
        <v>1.6858665365650718</v>
      </c>
      <c r="I157" t="s">
        <v>1332</v>
      </c>
      <c r="J157" t="s">
        <v>838</v>
      </c>
      <c r="K157" s="19">
        <v>1.8463867555692599</v>
      </c>
      <c r="L157" s="19">
        <v>2.1687066663715102E-2</v>
      </c>
      <c r="M157">
        <f>-LOG10(Table3[[#This Row],[Pairwise Td FDR2]])</f>
        <v>1.6637991855566949</v>
      </c>
    </row>
    <row r="158" spans="1:13" x14ac:dyDescent="0.35">
      <c r="A158" s="14" t="s">
        <v>1626</v>
      </c>
      <c r="B158" s="1" t="s">
        <v>404</v>
      </c>
      <c r="C158" s="8">
        <v>1.56376801453765</v>
      </c>
      <c r="D158" s="8">
        <v>2.11357920295469E-2</v>
      </c>
      <c r="E158">
        <f>-LOG10(Table5[[#This Row],[Pairwise Td FDR]])</f>
        <v>1.6749814730482717</v>
      </c>
      <c r="I158" t="s">
        <v>1608</v>
      </c>
      <c r="J158" t="s">
        <v>1020</v>
      </c>
      <c r="K158" s="19">
        <v>1.2924392861020699</v>
      </c>
      <c r="L158" s="19">
        <v>2.1687066663715102E-2</v>
      </c>
      <c r="M158">
        <f>-LOG10(Table3[[#This Row],[Pairwise Td FDR2]])</f>
        <v>1.6637991855566949</v>
      </c>
    </row>
    <row r="159" spans="1:13" x14ac:dyDescent="0.35">
      <c r="A159" s="14" t="s">
        <v>1778</v>
      </c>
      <c r="B159" s="1" t="s">
        <v>1120</v>
      </c>
      <c r="C159" s="8">
        <v>2.5084497788391298</v>
      </c>
      <c r="D159" s="8">
        <v>2.11357920295469E-2</v>
      </c>
      <c r="E159">
        <f>-LOG10(Table5[[#This Row],[Pairwise Td FDR]])</f>
        <v>1.6749814730482717</v>
      </c>
      <c r="I159" t="s">
        <v>1658</v>
      </c>
      <c r="J159" t="s">
        <v>449</v>
      </c>
      <c r="K159" s="19">
        <v>1.4194897428534401</v>
      </c>
      <c r="L159" s="19">
        <v>2.1687066663715102E-2</v>
      </c>
      <c r="M159">
        <f>-LOG10(Table3[[#This Row],[Pairwise Td FDR2]])</f>
        <v>1.6637991855566949</v>
      </c>
    </row>
    <row r="160" spans="1:13" x14ac:dyDescent="0.35">
      <c r="A160" s="14" t="s">
        <v>1789</v>
      </c>
      <c r="B160" s="1" t="s">
        <v>1126</v>
      </c>
      <c r="C160" s="8">
        <v>1.27262819926736</v>
      </c>
      <c r="D160" s="8">
        <v>2.11357920295469E-2</v>
      </c>
      <c r="E160">
        <f>-LOG10(Table5[[#This Row],[Pairwise Td FDR]])</f>
        <v>1.6749814730482717</v>
      </c>
      <c r="I160" t="s">
        <v>1985</v>
      </c>
      <c r="J160" t="s">
        <v>790</v>
      </c>
      <c r="K160" s="19">
        <v>1.3598746750533699</v>
      </c>
      <c r="L160" s="19">
        <v>2.1687066663715102E-2</v>
      </c>
      <c r="M160">
        <f>-LOG10(Table3[[#This Row],[Pairwise Td FDR2]])</f>
        <v>1.6637991855566949</v>
      </c>
    </row>
    <row r="161" spans="1:13" x14ac:dyDescent="0.35">
      <c r="A161" s="14" t="s">
        <v>1356</v>
      </c>
      <c r="B161" s="1" t="s">
        <v>97</v>
      </c>
      <c r="C161" s="8">
        <v>-1.5355262556457201</v>
      </c>
      <c r="D161" s="8">
        <v>2.1416687905605698E-2</v>
      </c>
      <c r="E161">
        <f>-LOG10(Table5[[#This Row],[Pairwise Td FDR]])</f>
        <v>1.6692476920260837</v>
      </c>
      <c r="I161" t="s">
        <v>244</v>
      </c>
      <c r="J161" t="s">
        <v>244</v>
      </c>
      <c r="K161" s="19">
        <v>1.6492394961724299</v>
      </c>
      <c r="L161" s="19">
        <v>2.1840489924876E-2</v>
      </c>
      <c r="M161">
        <f>-LOG10(Table3[[#This Row],[Pairwise Td FDR2]])</f>
        <v>1.6607376237839793</v>
      </c>
    </row>
    <row r="162" spans="1:13" x14ac:dyDescent="0.35">
      <c r="A162" s="14" t="s">
        <v>1372</v>
      </c>
      <c r="B162" s="1" t="s">
        <v>112</v>
      </c>
      <c r="C162" s="8">
        <v>1.38135792439176</v>
      </c>
      <c r="D162" s="8">
        <v>2.1416687905605698E-2</v>
      </c>
      <c r="E162">
        <f>-LOG10(Table5[[#This Row],[Pairwise Td FDR]])</f>
        <v>1.6692476920260837</v>
      </c>
      <c r="I162" t="s">
        <v>1549</v>
      </c>
      <c r="J162" t="s">
        <v>318</v>
      </c>
      <c r="K162" s="19">
        <v>2.19332572362269</v>
      </c>
      <c r="L162" s="19">
        <v>2.1979199672493201E-2</v>
      </c>
      <c r="M162">
        <f>-LOG10(Table3[[#This Row],[Pairwise Td FDR2]])</f>
        <v>1.6579881255680335</v>
      </c>
    </row>
    <row r="163" spans="1:13" x14ac:dyDescent="0.35">
      <c r="A163" s="14" t="s">
        <v>1400</v>
      </c>
      <c r="B163" s="1" t="s">
        <v>145</v>
      </c>
      <c r="C163" s="8">
        <v>1.4279130614997499</v>
      </c>
      <c r="D163" s="8">
        <v>2.1416687905605698E-2</v>
      </c>
      <c r="E163">
        <f>-LOG10(Table5[[#This Row],[Pairwise Td FDR]])</f>
        <v>1.6692476920260837</v>
      </c>
      <c r="I163" t="s">
        <v>1327</v>
      </c>
      <c r="J163" t="s">
        <v>836</v>
      </c>
      <c r="K163" s="19">
        <v>1.3800946666937599</v>
      </c>
      <c r="L163" s="19">
        <v>2.22211234083779E-2</v>
      </c>
      <c r="M163">
        <f>-LOG10(Table3[[#This Row],[Pairwise Td FDR2]])</f>
        <v>1.6532339887017946</v>
      </c>
    </row>
    <row r="164" spans="1:13" x14ac:dyDescent="0.35">
      <c r="A164" s="14" t="s">
        <v>1548</v>
      </c>
      <c r="B164" s="1" t="s">
        <v>316</v>
      </c>
      <c r="C164" s="8">
        <v>1.29836122669163</v>
      </c>
      <c r="D164" s="8">
        <v>2.1416687905605698E-2</v>
      </c>
      <c r="E164">
        <f>-LOG10(Table5[[#This Row],[Pairwise Td FDR]])</f>
        <v>1.6692476920260837</v>
      </c>
      <c r="I164" t="s">
        <v>1338</v>
      </c>
      <c r="J164" t="s">
        <v>75</v>
      </c>
      <c r="K164" s="19">
        <v>1.3472111119582</v>
      </c>
      <c r="L164" s="19">
        <v>2.22211234083779E-2</v>
      </c>
      <c r="M164">
        <f>-LOG10(Table3[[#This Row],[Pairwise Td FDR2]])</f>
        <v>1.6532339887017946</v>
      </c>
    </row>
    <row r="165" spans="1:13" x14ac:dyDescent="0.35">
      <c r="A165" s="14" t="s">
        <v>1745</v>
      </c>
      <c r="B165" s="1" t="s">
        <v>1092</v>
      </c>
      <c r="C165" s="8">
        <v>1.3152738714712899</v>
      </c>
      <c r="D165" s="8">
        <v>2.1416687905605698E-2</v>
      </c>
      <c r="E165">
        <f>-LOG10(Table5[[#This Row],[Pairwise Td FDR]])</f>
        <v>1.6692476920260837</v>
      </c>
      <c r="I165" t="s">
        <v>1367</v>
      </c>
      <c r="J165" t="s">
        <v>107</v>
      </c>
      <c r="K165" s="19">
        <v>1.25998061866527</v>
      </c>
      <c r="L165" s="19">
        <v>2.22211234083779E-2</v>
      </c>
      <c r="M165">
        <f>-LOG10(Table3[[#This Row],[Pairwise Td FDR2]])</f>
        <v>1.6532339887017946</v>
      </c>
    </row>
    <row r="166" spans="1:13" x14ac:dyDescent="0.35">
      <c r="A166" s="14" t="s">
        <v>1797</v>
      </c>
      <c r="B166" s="1" t="s">
        <v>598</v>
      </c>
      <c r="C166" s="8">
        <v>1.40700715182369</v>
      </c>
      <c r="D166" s="8">
        <v>2.1416687905605698E-2</v>
      </c>
      <c r="E166">
        <f>-LOG10(Table5[[#This Row],[Pairwise Td FDR]])</f>
        <v>1.6692476920260837</v>
      </c>
      <c r="I166" t="s">
        <v>1407</v>
      </c>
      <c r="J166" t="s">
        <v>156</v>
      </c>
      <c r="K166" s="19">
        <v>1.4754510980356501</v>
      </c>
      <c r="L166" s="19">
        <v>2.22211234083779E-2</v>
      </c>
      <c r="M166">
        <f>-LOG10(Table3[[#This Row],[Pairwise Td FDR2]])</f>
        <v>1.6532339887017946</v>
      </c>
    </row>
    <row r="167" spans="1:13" x14ac:dyDescent="0.35">
      <c r="A167" s="14" t="s">
        <v>1867</v>
      </c>
      <c r="B167" s="1" t="s">
        <v>661</v>
      </c>
      <c r="C167" s="8">
        <v>1.2382537470452799</v>
      </c>
      <c r="D167" s="8">
        <v>2.1416687905605698E-2</v>
      </c>
      <c r="E167">
        <f>-LOG10(Table5[[#This Row],[Pairwise Td FDR]])</f>
        <v>1.6692476920260837</v>
      </c>
      <c r="I167" t="s">
        <v>1465</v>
      </c>
      <c r="J167" t="s">
        <v>929</v>
      </c>
      <c r="K167" s="19">
        <v>1.3841409352582701</v>
      </c>
      <c r="L167" s="19">
        <v>2.22211234083779E-2</v>
      </c>
      <c r="M167">
        <f>-LOG10(Table3[[#This Row],[Pairwise Td FDR2]])</f>
        <v>1.6532339887017946</v>
      </c>
    </row>
    <row r="168" spans="1:13" x14ac:dyDescent="0.35">
      <c r="A168" s="14" t="s">
        <v>1343</v>
      </c>
      <c r="B168" s="1" t="s">
        <v>850</v>
      </c>
      <c r="C168" s="8">
        <v>1.3268590859614</v>
      </c>
      <c r="D168" s="8">
        <v>2.1532523508802099E-2</v>
      </c>
      <c r="E168">
        <f>-LOG10(Table5[[#This Row],[Pairwise Td FDR]])</f>
        <v>1.66690506995703</v>
      </c>
      <c r="I168" t="s">
        <v>957</v>
      </c>
      <c r="J168" t="s">
        <v>957</v>
      </c>
      <c r="K168" s="19">
        <v>1.37963386802197</v>
      </c>
      <c r="L168" s="19">
        <v>2.22211234083779E-2</v>
      </c>
      <c r="M168">
        <f>-LOG10(Table3[[#This Row],[Pairwise Td FDR2]])</f>
        <v>1.6532339887017946</v>
      </c>
    </row>
    <row r="169" spans="1:13" x14ac:dyDescent="0.35">
      <c r="A169" s="14" t="s">
        <v>1788</v>
      </c>
      <c r="B169" s="1" t="s">
        <v>591</v>
      </c>
      <c r="C169" s="8">
        <v>-1.48741171651509</v>
      </c>
      <c r="D169" s="8">
        <v>2.1532523508802099E-2</v>
      </c>
      <c r="E169">
        <f>-LOG10(Table5[[#This Row],[Pairwise Td FDR]])</f>
        <v>1.66690506995703</v>
      </c>
      <c r="I169" t="s">
        <v>1557</v>
      </c>
      <c r="J169" t="s">
        <v>990</v>
      </c>
      <c r="K169" s="19">
        <v>1.58449827090601</v>
      </c>
      <c r="L169" s="19">
        <v>2.22211234083779E-2</v>
      </c>
      <c r="M169">
        <f>-LOG10(Table3[[#This Row],[Pairwise Td FDR2]])</f>
        <v>1.6532339887017946</v>
      </c>
    </row>
    <row r="170" spans="1:13" x14ac:dyDescent="0.35">
      <c r="A170" s="14" t="s">
        <v>1880</v>
      </c>
      <c r="B170" s="1" t="s">
        <v>1185</v>
      </c>
      <c r="C170" s="8">
        <v>1.63409690423825</v>
      </c>
      <c r="D170" s="8">
        <v>2.15325510005967E-2</v>
      </c>
      <c r="E170">
        <f>-LOG10(Table5[[#This Row],[Pairwise Td FDR]])</f>
        <v>1.6669045154689754</v>
      </c>
      <c r="I170" t="s">
        <v>1575</v>
      </c>
      <c r="J170" t="s">
        <v>999</v>
      </c>
      <c r="K170" s="19">
        <v>1.2425778034674799</v>
      </c>
      <c r="L170" s="19">
        <v>2.22211234083779E-2</v>
      </c>
      <c r="M170">
        <f>-LOG10(Table3[[#This Row],[Pairwise Td FDR2]])</f>
        <v>1.6532339887017946</v>
      </c>
    </row>
    <row r="171" spans="1:13" x14ac:dyDescent="0.35">
      <c r="A171" s="14" t="s">
        <v>1332</v>
      </c>
      <c r="B171" s="1" t="s">
        <v>838</v>
      </c>
      <c r="C171" s="8">
        <v>1.8463867555692599</v>
      </c>
      <c r="D171" s="8">
        <v>2.1687066663715102E-2</v>
      </c>
      <c r="E171">
        <f>-LOG10(Table5[[#This Row],[Pairwise Td FDR]])</f>
        <v>1.6637991855566949</v>
      </c>
      <c r="I171" t="s">
        <v>1595</v>
      </c>
      <c r="J171" t="s">
        <v>373</v>
      </c>
      <c r="K171" s="19">
        <v>1.39873256239338</v>
      </c>
      <c r="L171" s="19">
        <v>2.22211234083779E-2</v>
      </c>
      <c r="M171">
        <f>-LOG10(Table3[[#This Row],[Pairwise Td FDR2]])</f>
        <v>1.6532339887017946</v>
      </c>
    </row>
    <row r="172" spans="1:13" x14ac:dyDescent="0.35">
      <c r="A172" s="14" t="s">
        <v>1608</v>
      </c>
      <c r="B172" s="1" t="s">
        <v>1020</v>
      </c>
      <c r="C172" s="8">
        <v>1.2924392861020699</v>
      </c>
      <c r="D172" s="8">
        <v>2.1687066663715102E-2</v>
      </c>
      <c r="E172">
        <f>-LOG10(Table5[[#This Row],[Pairwise Td FDR]])</f>
        <v>1.6637991855566949</v>
      </c>
      <c r="I172" t="s">
        <v>1610</v>
      </c>
      <c r="J172" t="s">
        <v>389</v>
      </c>
      <c r="K172" s="19">
        <v>1.86391484933296</v>
      </c>
      <c r="L172" s="19">
        <v>2.22211234083779E-2</v>
      </c>
      <c r="M172">
        <f>-LOG10(Table3[[#This Row],[Pairwise Td FDR2]])</f>
        <v>1.6532339887017946</v>
      </c>
    </row>
    <row r="173" spans="1:13" x14ac:dyDescent="0.35">
      <c r="A173" s="14" t="s">
        <v>1658</v>
      </c>
      <c r="B173" s="1" t="s">
        <v>449</v>
      </c>
      <c r="C173" s="8">
        <v>1.4194897428534401</v>
      </c>
      <c r="D173" s="8">
        <v>2.1687066663715102E-2</v>
      </c>
      <c r="E173">
        <f>-LOG10(Table5[[#This Row],[Pairwise Td FDR]])</f>
        <v>1.6637991855566949</v>
      </c>
      <c r="I173" t="s">
        <v>1646</v>
      </c>
      <c r="J173" t="s">
        <v>429</v>
      </c>
      <c r="K173" s="19">
        <v>1.5045317329652601</v>
      </c>
      <c r="L173" s="19">
        <v>2.22211234083779E-2</v>
      </c>
      <c r="M173">
        <f>-LOG10(Table3[[#This Row],[Pairwise Td FDR2]])</f>
        <v>1.6532339887017946</v>
      </c>
    </row>
    <row r="174" spans="1:13" x14ac:dyDescent="0.35">
      <c r="A174" s="14" t="s">
        <v>1985</v>
      </c>
      <c r="B174" s="1" t="s">
        <v>790</v>
      </c>
      <c r="C174" s="8">
        <v>1.3598746750533699</v>
      </c>
      <c r="D174" s="8">
        <v>2.1687066663715102E-2</v>
      </c>
      <c r="E174">
        <f>-LOG10(Table5[[#This Row],[Pairwise Td FDR]])</f>
        <v>1.6637991855566949</v>
      </c>
      <c r="I174" t="s">
        <v>1669</v>
      </c>
      <c r="J174" t="s">
        <v>459</v>
      </c>
      <c r="K174" s="19">
        <v>1.63086120530886</v>
      </c>
      <c r="L174" s="19">
        <v>2.22211234083779E-2</v>
      </c>
      <c r="M174">
        <f>-LOG10(Table3[[#This Row],[Pairwise Td FDR2]])</f>
        <v>1.6532339887017946</v>
      </c>
    </row>
    <row r="175" spans="1:13" x14ac:dyDescent="0.35">
      <c r="A175" s="14" t="s">
        <v>244</v>
      </c>
      <c r="B175" s="1" t="s">
        <v>244</v>
      </c>
      <c r="C175" s="8">
        <v>1.6492394961724299</v>
      </c>
      <c r="D175" s="8">
        <v>2.1840489924876E-2</v>
      </c>
      <c r="E175">
        <f>-LOG10(Table5[[#This Row],[Pairwise Td FDR]])</f>
        <v>1.6607376237839793</v>
      </c>
      <c r="I175" t="s">
        <v>1696</v>
      </c>
      <c r="J175" t="s">
        <v>494</v>
      </c>
      <c r="K175" s="19">
        <v>1.3440510283348299</v>
      </c>
      <c r="L175" s="19">
        <v>2.22211234083779E-2</v>
      </c>
      <c r="M175">
        <f>-LOG10(Table3[[#This Row],[Pairwise Td FDR2]])</f>
        <v>1.6532339887017946</v>
      </c>
    </row>
    <row r="176" spans="1:13" x14ac:dyDescent="0.35">
      <c r="A176" s="14" t="s">
        <v>1549</v>
      </c>
      <c r="B176" s="1" t="s">
        <v>318</v>
      </c>
      <c r="C176" s="8">
        <v>2.19332572362269</v>
      </c>
      <c r="D176" s="8">
        <v>2.1979199672493201E-2</v>
      </c>
      <c r="E176">
        <f>-LOG10(Table5[[#This Row],[Pairwise Td FDR]])</f>
        <v>1.6579881255680335</v>
      </c>
      <c r="I176" t="s">
        <v>1710</v>
      </c>
      <c r="J176" t="s">
        <v>507</v>
      </c>
      <c r="K176" s="19">
        <v>1.23759605825756</v>
      </c>
      <c r="L176" s="19">
        <v>2.22211234083779E-2</v>
      </c>
      <c r="M176">
        <f>-LOG10(Table3[[#This Row],[Pairwise Td FDR2]])</f>
        <v>1.6532339887017946</v>
      </c>
    </row>
    <row r="177" spans="1:13" x14ac:dyDescent="0.35">
      <c r="A177" s="14" t="s">
        <v>1327</v>
      </c>
      <c r="B177" s="1" t="s">
        <v>836</v>
      </c>
      <c r="C177" s="8">
        <v>1.3800946666937599</v>
      </c>
      <c r="D177" s="8">
        <v>2.22211234083779E-2</v>
      </c>
      <c r="E177">
        <f>-LOG10(Table5[[#This Row],[Pairwise Td FDR]])</f>
        <v>1.6532339887017946</v>
      </c>
      <c r="I177" t="s">
        <v>1714</v>
      </c>
      <c r="J177" t="s">
        <v>510</v>
      </c>
      <c r="K177" s="19">
        <v>1.2826439572350301</v>
      </c>
      <c r="L177" s="19">
        <v>2.22211234083779E-2</v>
      </c>
      <c r="M177">
        <f>-LOG10(Table3[[#This Row],[Pairwise Td FDR2]])</f>
        <v>1.6532339887017946</v>
      </c>
    </row>
    <row r="178" spans="1:13" x14ac:dyDescent="0.35">
      <c r="A178" s="14" t="s">
        <v>1338</v>
      </c>
      <c r="B178" s="1" t="s">
        <v>75</v>
      </c>
      <c r="C178" s="8">
        <v>1.3472111119582</v>
      </c>
      <c r="D178" s="8">
        <v>2.22211234083779E-2</v>
      </c>
      <c r="E178">
        <f>-LOG10(Table5[[#This Row],[Pairwise Td FDR]])</f>
        <v>1.6532339887017946</v>
      </c>
      <c r="I178" t="s">
        <v>1715</v>
      </c>
      <c r="J178" t="s">
        <v>511</v>
      </c>
      <c r="K178" s="19">
        <v>1.3484300817286501</v>
      </c>
      <c r="L178" s="19">
        <v>2.22211234083779E-2</v>
      </c>
      <c r="M178">
        <f>-LOG10(Table3[[#This Row],[Pairwise Td FDR2]])</f>
        <v>1.6532339887017946</v>
      </c>
    </row>
    <row r="179" spans="1:13" x14ac:dyDescent="0.35">
      <c r="A179" s="14" t="s">
        <v>1367</v>
      </c>
      <c r="B179" s="1" t="s">
        <v>107</v>
      </c>
      <c r="C179" s="8">
        <v>1.25998061866527</v>
      </c>
      <c r="D179" s="8">
        <v>2.22211234083779E-2</v>
      </c>
      <c r="E179">
        <f>-LOG10(Table5[[#This Row],[Pairwise Td FDR]])</f>
        <v>1.6532339887017946</v>
      </c>
      <c r="I179" t="s">
        <v>1729</v>
      </c>
      <c r="J179" t="s">
        <v>528</v>
      </c>
      <c r="K179" s="19">
        <v>1.4560553222978601</v>
      </c>
      <c r="L179" s="19">
        <v>2.22211234083779E-2</v>
      </c>
      <c r="M179">
        <f>-LOG10(Table3[[#This Row],[Pairwise Td FDR2]])</f>
        <v>1.6532339887017946</v>
      </c>
    </row>
    <row r="180" spans="1:13" x14ac:dyDescent="0.35">
      <c r="A180" s="14" t="s">
        <v>1407</v>
      </c>
      <c r="B180" s="1" t="s">
        <v>156</v>
      </c>
      <c r="C180" s="8">
        <v>1.4754510980356501</v>
      </c>
      <c r="D180" s="8">
        <v>2.22211234083779E-2</v>
      </c>
      <c r="E180">
        <f>-LOG10(Table5[[#This Row],[Pairwise Td FDR]])</f>
        <v>1.6532339887017946</v>
      </c>
      <c r="I180" t="s">
        <v>1733</v>
      </c>
      <c r="J180" t="s">
        <v>1085</v>
      </c>
      <c r="K180" s="19">
        <v>-1.5753502522584499</v>
      </c>
      <c r="L180" s="19">
        <v>2.22211234083779E-2</v>
      </c>
      <c r="M180">
        <f>-LOG10(Table3[[#This Row],[Pairwise Td FDR2]])</f>
        <v>1.6532339887017946</v>
      </c>
    </row>
    <row r="181" spans="1:13" x14ac:dyDescent="0.35">
      <c r="A181" s="14" t="s">
        <v>1465</v>
      </c>
      <c r="B181" s="1" t="s">
        <v>929</v>
      </c>
      <c r="C181" s="8">
        <v>1.3841409352582701</v>
      </c>
      <c r="D181" s="8">
        <v>2.22211234083779E-2</v>
      </c>
      <c r="E181">
        <f>-LOG10(Table5[[#This Row],[Pairwise Td FDR]])</f>
        <v>1.6532339887017946</v>
      </c>
      <c r="I181" t="s">
        <v>1106</v>
      </c>
      <c r="J181" t="s">
        <v>1106</v>
      </c>
      <c r="K181" s="19">
        <v>1.26749575372912</v>
      </c>
      <c r="L181" s="19">
        <v>2.22211234083779E-2</v>
      </c>
      <c r="M181">
        <f>-LOG10(Table3[[#This Row],[Pairwise Td FDR2]])</f>
        <v>1.6532339887017946</v>
      </c>
    </row>
    <row r="182" spans="1:13" x14ac:dyDescent="0.35">
      <c r="A182" s="14" t="s">
        <v>957</v>
      </c>
      <c r="B182" s="1" t="s">
        <v>957</v>
      </c>
      <c r="C182" s="8">
        <v>1.37963386802197</v>
      </c>
      <c r="D182" s="8">
        <v>2.22211234083779E-2</v>
      </c>
      <c r="E182">
        <f>-LOG10(Table5[[#This Row],[Pairwise Td FDR]])</f>
        <v>1.6532339887017946</v>
      </c>
      <c r="I182" t="s">
        <v>1774</v>
      </c>
      <c r="J182" t="s">
        <v>576</v>
      </c>
      <c r="K182" s="19">
        <v>1.5456111125060601</v>
      </c>
      <c r="L182" s="19">
        <v>2.22211234083779E-2</v>
      </c>
      <c r="M182">
        <f>-LOG10(Table3[[#This Row],[Pairwise Td FDR2]])</f>
        <v>1.6532339887017946</v>
      </c>
    </row>
    <row r="183" spans="1:13" x14ac:dyDescent="0.35">
      <c r="A183" s="14" t="s">
        <v>1557</v>
      </c>
      <c r="B183" s="1" t="s">
        <v>990</v>
      </c>
      <c r="C183" s="8">
        <v>1.58449827090601</v>
      </c>
      <c r="D183" s="8">
        <v>2.22211234083779E-2</v>
      </c>
      <c r="E183">
        <f>-LOG10(Table5[[#This Row],[Pairwise Td FDR]])</f>
        <v>1.6532339887017946</v>
      </c>
      <c r="I183" t="s">
        <v>1790</v>
      </c>
      <c r="J183" t="s">
        <v>593</v>
      </c>
      <c r="K183" s="19">
        <v>1.22119329780411</v>
      </c>
      <c r="L183" s="19">
        <v>2.22211234083779E-2</v>
      </c>
      <c r="M183">
        <f>-LOG10(Table3[[#This Row],[Pairwise Td FDR2]])</f>
        <v>1.6532339887017946</v>
      </c>
    </row>
    <row r="184" spans="1:13" x14ac:dyDescent="0.35">
      <c r="A184" s="14" t="s">
        <v>1575</v>
      </c>
      <c r="B184" s="1" t="s">
        <v>999</v>
      </c>
      <c r="C184" s="8">
        <v>1.2425778034674799</v>
      </c>
      <c r="D184" s="8">
        <v>2.22211234083779E-2</v>
      </c>
      <c r="E184">
        <f>-LOG10(Table5[[#This Row],[Pairwise Td FDR]])</f>
        <v>1.6532339887017946</v>
      </c>
      <c r="I184" t="s">
        <v>1884</v>
      </c>
      <c r="J184" t="s">
        <v>676</v>
      </c>
      <c r="K184" s="19">
        <v>1.75032447458072</v>
      </c>
      <c r="L184" s="19">
        <v>2.22211234083779E-2</v>
      </c>
      <c r="M184">
        <f>-LOG10(Table3[[#This Row],[Pairwise Td FDR2]])</f>
        <v>1.6532339887017946</v>
      </c>
    </row>
    <row r="185" spans="1:13" x14ac:dyDescent="0.35">
      <c r="A185" s="14" t="s">
        <v>1595</v>
      </c>
      <c r="B185" s="1" t="s">
        <v>373</v>
      </c>
      <c r="C185" s="8">
        <v>1.39873256239338</v>
      </c>
      <c r="D185" s="8">
        <v>2.22211234083779E-2</v>
      </c>
      <c r="E185">
        <f>-LOG10(Table5[[#This Row],[Pairwise Td FDR]])</f>
        <v>1.6532339887017946</v>
      </c>
      <c r="I185" t="s">
        <v>1921</v>
      </c>
      <c r="J185" t="s">
        <v>712</v>
      </c>
      <c r="K185" s="19">
        <v>1.2825847598307001</v>
      </c>
      <c r="L185" s="19">
        <v>2.22211234083779E-2</v>
      </c>
      <c r="M185">
        <f>-LOG10(Table3[[#This Row],[Pairwise Td FDR2]])</f>
        <v>1.6532339887017946</v>
      </c>
    </row>
    <row r="186" spans="1:13" x14ac:dyDescent="0.35">
      <c r="A186" s="14" t="s">
        <v>1610</v>
      </c>
      <c r="B186" s="1" t="s">
        <v>389</v>
      </c>
      <c r="C186" s="8">
        <v>1.86391484933296</v>
      </c>
      <c r="D186" s="8">
        <v>2.22211234083779E-2</v>
      </c>
      <c r="E186">
        <f>-LOG10(Table5[[#This Row],[Pairwise Td FDR]])</f>
        <v>1.6532339887017946</v>
      </c>
      <c r="I186" t="s">
        <v>1924</v>
      </c>
      <c r="J186" t="s">
        <v>1219</v>
      </c>
      <c r="K186" s="19">
        <v>1.3414200204300299</v>
      </c>
      <c r="L186" s="19">
        <v>2.22211234083779E-2</v>
      </c>
      <c r="M186">
        <f>-LOG10(Table3[[#This Row],[Pairwise Td FDR2]])</f>
        <v>1.6532339887017946</v>
      </c>
    </row>
    <row r="187" spans="1:13" x14ac:dyDescent="0.35">
      <c r="A187" s="14" t="s">
        <v>1646</v>
      </c>
      <c r="B187" s="1" t="s">
        <v>429</v>
      </c>
      <c r="C187" s="8">
        <v>1.5045317329652601</v>
      </c>
      <c r="D187" s="8">
        <v>2.22211234083779E-2</v>
      </c>
      <c r="E187">
        <f>-LOG10(Table5[[#This Row],[Pairwise Td FDR]])</f>
        <v>1.6532339887017946</v>
      </c>
      <c r="I187" t="s">
        <v>738</v>
      </c>
      <c r="J187" t="s">
        <v>738</v>
      </c>
      <c r="K187" s="19">
        <v>2.0744519912016801</v>
      </c>
      <c r="L187" s="19">
        <v>2.22211234083779E-2</v>
      </c>
      <c r="M187">
        <f>-LOG10(Table3[[#This Row],[Pairwise Td FDR2]])</f>
        <v>1.6532339887017946</v>
      </c>
    </row>
    <row r="188" spans="1:13" x14ac:dyDescent="0.35">
      <c r="A188" s="14" t="s">
        <v>1669</v>
      </c>
      <c r="B188" s="1" t="s">
        <v>459</v>
      </c>
      <c r="C188" s="8">
        <v>1.63086120530886</v>
      </c>
      <c r="D188" s="8">
        <v>2.22211234083779E-2</v>
      </c>
      <c r="E188">
        <f>-LOG10(Table5[[#This Row],[Pairwise Td FDR]])</f>
        <v>1.6532339887017946</v>
      </c>
      <c r="I188" t="s">
        <v>1972</v>
      </c>
      <c r="J188" t="s">
        <v>768</v>
      </c>
      <c r="K188" s="19">
        <v>1.28726283305467</v>
      </c>
      <c r="L188" s="19">
        <v>2.22211234083779E-2</v>
      </c>
      <c r="M188">
        <f>-LOG10(Table3[[#This Row],[Pairwise Td FDR2]])</f>
        <v>1.6532339887017946</v>
      </c>
    </row>
    <row r="189" spans="1:13" x14ac:dyDescent="0.35">
      <c r="A189" s="14" t="s">
        <v>1696</v>
      </c>
      <c r="B189" s="1" t="s">
        <v>494</v>
      </c>
      <c r="C189" s="8">
        <v>1.3440510283348299</v>
      </c>
      <c r="D189" s="8">
        <v>2.22211234083779E-2</v>
      </c>
      <c r="E189">
        <f>-LOG10(Table5[[#This Row],[Pairwise Td FDR]])</f>
        <v>1.6532339887017946</v>
      </c>
      <c r="I189" t="s">
        <v>780</v>
      </c>
      <c r="J189" t="s">
        <v>780</v>
      </c>
      <c r="K189" s="19">
        <v>1.46738173746617</v>
      </c>
      <c r="L189" s="19">
        <v>2.22211234083779E-2</v>
      </c>
      <c r="M189">
        <f>-LOG10(Table3[[#This Row],[Pairwise Td FDR2]])</f>
        <v>1.6532339887017946</v>
      </c>
    </row>
    <row r="190" spans="1:13" x14ac:dyDescent="0.35">
      <c r="A190" s="14" t="s">
        <v>1710</v>
      </c>
      <c r="B190" s="1" t="s">
        <v>507</v>
      </c>
      <c r="C190" s="8">
        <v>1.23759605825756</v>
      </c>
      <c r="D190" s="8">
        <v>2.22211234083779E-2</v>
      </c>
      <c r="E190">
        <f>-LOG10(Table5[[#This Row],[Pairwise Td FDR]])</f>
        <v>1.6532339887017946</v>
      </c>
      <c r="I190" t="s">
        <v>1661</v>
      </c>
      <c r="J190" t="s">
        <v>452</v>
      </c>
      <c r="K190" s="19">
        <v>1.31758121533377</v>
      </c>
      <c r="L190" s="19">
        <v>2.2653390462161499E-2</v>
      </c>
      <c r="M190">
        <f>-LOG10(Table3[[#This Row],[Pairwise Td FDR2]])</f>
        <v>1.6448667892885367</v>
      </c>
    </row>
    <row r="191" spans="1:13" x14ac:dyDescent="0.35">
      <c r="A191" s="14" t="s">
        <v>1714</v>
      </c>
      <c r="B191" s="1" t="s">
        <v>510</v>
      </c>
      <c r="C191" s="8">
        <v>1.2826439572350301</v>
      </c>
      <c r="D191" s="8">
        <v>2.22211234083779E-2</v>
      </c>
      <c r="E191">
        <f>-LOG10(Table5[[#This Row],[Pairwise Td FDR]])</f>
        <v>1.6532339887017946</v>
      </c>
      <c r="I191" t="s">
        <v>1674</v>
      </c>
      <c r="J191" t="s">
        <v>469</v>
      </c>
      <c r="K191" s="19">
        <v>1.3515235022918599</v>
      </c>
      <c r="L191" s="19">
        <v>2.2653390462161499E-2</v>
      </c>
      <c r="M191">
        <f>-LOG10(Table3[[#This Row],[Pairwise Td FDR2]])</f>
        <v>1.6448667892885367</v>
      </c>
    </row>
    <row r="192" spans="1:13" x14ac:dyDescent="0.35">
      <c r="A192" s="14" t="s">
        <v>1715</v>
      </c>
      <c r="B192" s="1" t="s">
        <v>511</v>
      </c>
      <c r="C192" s="8">
        <v>1.3484300817286501</v>
      </c>
      <c r="D192" s="8">
        <v>2.22211234083779E-2</v>
      </c>
      <c r="E192">
        <f>-LOG10(Table5[[#This Row],[Pairwise Td FDR]])</f>
        <v>1.6532339887017946</v>
      </c>
      <c r="I192" t="s">
        <v>1716</v>
      </c>
      <c r="J192" t="s">
        <v>513</v>
      </c>
      <c r="K192" s="19">
        <v>1.33500252581495</v>
      </c>
      <c r="L192" s="19">
        <v>2.2653390462161499E-2</v>
      </c>
      <c r="M192">
        <f>-LOG10(Table3[[#This Row],[Pairwise Td FDR2]])</f>
        <v>1.6448667892885367</v>
      </c>
    </row>
    <row r="193" spans="1:13" x14ac:dyDescent="0.35">
      <c r="A193" s="14" t="s">
        <v>1729</v>
      </c>
      <c r="B193" s="1" t="s">
        <v>528</v>
      </c>
      <c r="C193" s="8">
        <v>1.4560553222978601</v>
      </c>
      <c r="D193" s="8">
        <v>2.22211234083779E-2</v>
      </c>
      <c r="E193">
        <f>-LOG10(Table5[[#This Row],[Pairwise Td FDR]])</f>
        <v>1.6532339887017946</v>
      </c>
      <c r="I193" t="s">
        <v>1802</v>
      </c>
      <c r="J193" t="s">
        <v>1139</v>
      </c>
      <c r="K193" s="19">
        <v>1.41433444762573</v>
      </c>
      <c r="L193" s="19">
        <v>2.2653390462161499E-2</v>
      </c>
      <c r="M193">
        <f>-LOG10(Table3[[#This Row],[Pairwise Td FDR2]])</f>
        <v>1.6448667892885367</v>
      </c>
    </row>
    <row r="194" spans="1:13" x14ac:dyDescent="0.35">
      <c r="A194" s="14" t="s">
        <v>1733</v>
      </c>
      <c r="B194" s="1" t="s">
        <v>1085</v>
      </c>
      <c r="C194" s="8">
        <v>-1.5753502522584499</v>
      </c>
      <c r="D194" s="8">
        <v>2.22211234083779E-2</v>
      </c>
      <c r="E194">
        <f>-LOG10(Table5[[#This Row],[Pairwise Td FDR]])</f>
        <v>1.6532339887017946</v>
      </c>
      <c r="I194" t="s">
        <v>1853</v>
      </c>
      <c r="J194" t="s">
        <v>1166</v>
      </c>
      <c r="K194" s="19">
        <v>1.84352285238497</v>
      </c>
      <c r="L194" s="19">
        <v>2.2653390462161499E-2</v>
      </c>
      <c r="M194">
        <f>-LOG10(Table3[[#This Row],[Pairwise Td FDR2]])</f>
        <v>1.6448667892885367</v>
      </c>
    </row>
    <row r="195" spans="1:13" x14ac:dyDescent="0.35">
      <c r="A195" s="14" t="s">
        <v>1290</v>
      </c>
      <c r="B195" s="1" t="s">
        <v>21</v>
      </c>
      <c r="C195" s="8">
        <v>2.3653554769332099</v>
      </c>
      <c r="D195" s="8">
        <v>2.22211234083779E-2</v>
      </c>
      <c r="E195">
        <f>-LOG10(Table5[[#This Row],[Pairwise Td FDR]])</f>
        <v>1.6532339887017946</v>
      </c>
      <c r="I195" t="s">
        <v>1869</v>
      </c>
      <c r="J195" t="s">
        <v>665</v>
      </c>
      <c r="K195" s="19">
        <v>1.3301149554703899</v>
      </c>
      <c r="L195" s="19">
        <v>2.2653390462161499E-2</v>
      </c>
      <c r="M195">
        <f>-LOG10(Table3[[#This Row],[Pairwise Td FDR2]])</f>
        <v>1.6448667892885367</v>
      </c>
    </row>
    <row r="196" spans="1:13" x14ac:dyDescent="0.35">
      <c r="A196" s="14" t="s">
        <v>1106</v>
      </c>
      <c r="B196" s="1" t="s">
        <v>1106</v>
      </c>
      <c r="C196" s="8">
        <v>1.26749575372912</v>
      </c>
      <c r="D196" s="8">
        <v>2.22211234083779E-2</v>
      </c>
      <c r="E196">
        <f>-LOG10(Table5[[#This Row],[Pairwise Td FDR]])</f>
        <v>1.6532339887017946</v>
      </c>
      <c r="I196" t="s">
        <v>848</v>
      </c>
      <c r="J196" t="s">
        <v>848</v>
      </c>
      <c r="K196" s="19">
        <v>-1.9855753943621199</v>
      </c>
      <c r="L196" s="19">
        <v>2.2866125085162201E-2</v>
      </c>
      <c r="M196">
        <f>-LOG10(Table3[[#This Row],[Pairwise Td FDR2]])</f>
        <v>1.6408074251052263</v>
      </c>
    </row>
    <row r="197" spans="1:13" x14ac:dyDescent="0.35">
      <c r="A197" s="14" t="s">
        <v>1774</v>
      </c>
      <c r="B197" s="1" t="s">
        <v>576</v>
      </c>
      <c r="C197" s="8">
        <v>1.5456111125060601</v>
      </c>
      <c r="D197" s="8">
        <v>2.22211234083779E-2</v>
      </c>
      <c r="E197">
        <f>-LOG10(Table5[[#This Row],[Pairwise Td FDR]])</f>
        <v>1.6532339887017946</v>
      </c>
      <c r="I197" t="s">
        <v>1411</v>
      </c>
      <c r="J197" t="s">
        <v>890</v>
      </c>
      <c r="K197" s="19">
        <v>1.3999254109519199</v>
      </c>
      <c r="L197" s="19">
        <v>2.2958979095562101E-2</v>
      </c>
      <c r="M197">
        <f>-LOG10(Table3[[#This Row],[Pairwise Td FDR2]])</f>
        <v>1.6390474273812679</v>
      </c>
    </row>
    <row r="198" spans="1:13" x14ac:dyDescent="0.35">
      <c r="A198" s="14" t="s">
        <v>1790</v>
      </c>
      <c r="B198" s="1" t="s">
        <v>593</v>
      </c>
      <c r="C198" s="8">
        <v>1.22119329780411</v>
      </c>
      <c r="D198" s="8">
        <v>2.22211234083779E-2</v>
      </c>
      <c r="E198">
        <f>-LOG10(Table5[[#This Row],[Pairwise Td FDR]])</f>
        <v>1.6532339887017946</v>
      </c>
      <c r="I198" t="s">
        <v>1499</v>
      </c>
      <c r="J198" t="s">
        <v>947</v>
      </c>
      <c r="K198" s="19">
        <v>1.4465705011688801</v>
      </c>
      <c r="L198" s="19">
        <v>2.2958979095562101E-2</v>
      </c>
      <c r="M198">
        <f>-LOG10(Table3[[#This Row],[Pairwise Td FDR2]])</f>
        <v>1.6390474273812679</v>
      </c>
    </row>
    <row r="199" spans="1:13" x14ac:dyDescent="0.35">
      <c r="A199" s="14" t="s">
        <v>1884</v>
      </c>
      <c r="B199" s="1" t="s">
        <v>676</v>
      </c>
      <c r="C199" s="8">
        <v>1.75032447458072</v>
      </c>
      <c r="D199" s="8">
        <v>2.22211234083779E-2</v>
      </c>
      <c r="E199">
        <f>-LOG10(Table5[[#This Row],[Pairwise Td FDR]])</f>
        <v>1.6532339887017946</v>
      </c>
      <c r="I199" t="s">
        <v>1385</v>
      </c>
      <c r="J199" t="s">
        <v>127</v>
      </c>
      <c r="K199" s="19">
        <v>1.4557034580684201</v>
      </c>
      <c r="L199" s="19">
        <v>2.3183644450461598E-2</v>
      </c>
      <c r="M199">
        <f>-LOG10(Table3[[#This Row],[Pairwise Td FDR2]])</f>
        <v>1.634818292258797</v>
      </c>
    </row>
    <row r="200" spans="1:13" x14ac:dyDescent="0.35">
      <c r="A200" s="14" t="s">
        <v>1921</v>
      </c>
      <c r="B200" s="1" t="s">
        <v>712</v>
      </c>
      <c r="C200" s="8">
        <v>1.2825847598307001</v>
      </c>
      <c r="D200" s="8">
        <v>2.22211234083779E-2</v>
      </c>
      <c r="E200">
        <f>-LOG10(Table5[[#This Row],[Pairwise Td FDR]])</f>
        <v>1.6532339887017946</v>
      </c>
      <c r="I200" t="s">
        <v>1524</v>
      </c>
      <c r="J200" t="s">
        <v>287</v>
      </c>
      <c r="K200" s="19">
        <v>1.3147293729860801</v>
      </c>
      <c r="L200" s="19">
        <v>2.3378492536146302E-2</v>
      </c>
      <c r="M200">
        <f>-LOG10(Table3[[#This Row],[Pairwise Td FDR2]])</f>
        <v>1.6311834959261087</v>
      </c>
    </row>
    <row r="201" spans="1:13" x14ac:dyDescent="0.35">
      <c r="A201" s="14" t="s">
        <v>1924</v>
      </c>
      <c r="B201" s="1" t="s">
        <v>1219</v>
      </c>
      <c r="C201" s="8">
        <v>1.3414200204300299</v>
      </c>
      <c r="D201" s="8">
        <v>2.22211234083779E-2</v>
      </c>
      <c r="E201">
        <f>-LOG10(Table5[[#This Row],[Pairwise Td FDR]])</f>
        <v>1.6532339887017946</v>
      </c>
      <c r="I201" t="s">
        <v>1510</v>
      </c>
      <c r="J201" t="s">
        <v>270</v>
      </c>
      <c r="K201" s="19">
        <v>1.47152680391449</v>
      </c>
      <c r="L201" s="19">
        <v>2.3675359154446299E-2</v>
      </c>
      <c r="M201">
        <f>-LOG10(Table3[[#This Row],[Pairwise Td FDR2]])</f>
        <v>1.6257034240412223</v>
      </c>
    </row>
    <row r="202" spans="1:13" x14ac:dyDescent="0.35">
      <c r="A202" s="14" t="s">
        <v>738</v>
      </c>
      <c r="B202" s="1" t="s">
        <v>738</v>
      </c>
      <c r="C202" s="8">
        <v>2.0744519912016801</v>
      </c>
      <c r="D202" s="8">
        <v>2.22211234083779E-2</v>
      </c>
      <c r="E202">
        <f>-LOG10(Table5[[#This Row],[Pairwise Td FDR]])</f>
        <v>1.6532339887017946</v>
      </c>
      <c r="I202" t="s">
        <v>1531</v>
      </c>
      <c r="J202" t="s">
        <v>8</v>
      </c>
      <c r="K202" s="19">
        <v>2.48371499066418</v>
      </c>
      <c r="L202" s="19">
        <v>2.3752529347444099E-2</v>
      </c>
      <c r="M202">
        <f>-LOG10(Table3[[#This Row],[Pairwise Td FDR2]])</f>
        <v>1.6242901366433913</v>
      </c>
    </row>
    <row r="203" spans="1:13" x14ac:dyDescent="0.35">
      <c r="A203" s="14" t="s">
        <v>1972</v>
      </c>
      <c r="B203" s="1" t="s">
        <v>768</v>
      </c>
      <c r="C203" s="8">
        <v>1.28726283305467</v>
      </c>
      <c r="D203" s="8">
        <v>2.22211234083779E-2</v>
      </c>
      <c r="E203">
        <f>-LOG10(Table5[[#This Row],[Pairwise Td FDR]])</f>
        <v>1.6532339887017946</v>
      </c>
      <c r="I203" t="s">
        <v>1697</v>
      </c>
      <c r="J203" t="s">
        <v>495</v>
      </c>
      <c r="K203" s="19">
        <v>1.2997474744059401</v>
      </c>
      <c r="L203" s="19">
        <v>2.3752529347444099E-2</v>
      </c>
      <c r="M203">
        <f>-LOG10(Table3[[#This Row],[Pairwise Td FDR2]])</f>
        <v>1.6242901366433913</v>
      </c>
    </row>
    <row r="204" spans="1:13" x14ac:dyDescent="0.35">
      <c r="A204" s="14" t="s">
        <v>780</v>
      </c>
      <c r="B204" s="1" t="s">
        <v>780</v>
      </c>
      <c r="C204" s="8">
        <v>1.46738173746617</v>
      </c>
      <c r="D204" s="8">
        <v>2.22211234083779E-2</v>
      </c>
      <c r="E204">
        <f>-LOG10(Table5[[#This Row],[Pairwise Td FDR]])</f>
        <v>1.6532339887017946</v>
      </c>
      <c r="I204" t="s">
        <v>1786</v>
      </c>
      <c r="J204" t="s">
        <v>589</v>
      </c>
      <c r="K204" s="19">
        <v>1.3583742814025099</v>
      </c>
      <c r="L204" s="19">
        <v>2.3752529347444099E-2</v>
      </c>
      <c r="M204">
        <f>-LOG10(Table3[[#This Row],[Pairwise Td FDR2]])</f>
        <v>1.6242901366433913</v>
      </c>
    </row>
    <row r="205" spans="1:13" x14ac:dyDescent="0.35">
      <c r="A205" s="14" t="s">
        <v>1661</v>
      </c>
      <c r="B205" s="1" t="s">
        <v>452</v>
      </c>
      <c r="C205" s="8">
        <v>1.31758121533377</v>
      </c>
      <c r="D205" s="8">
        <v>2.2653390462161499E-2</v>
      </c>
      <c r="E205">
        <f>-LOG10(Table5[[#This Row],[Pairwise Td FDR]])</f>
        <v>1.6448667892885367</v>
      </c>
      <c r="I205" t="s">
        <v>691</v>
      </c>
      <c r="J205" t="s">
        <v>691</v>
      </c>
      <c r="K205" s="19">
        <v>1.22784058132772</v>
      </c>
      <c r="L205" s="19">
        <v>2.3752529347444099E-2</v>
      </c>
      <c r="M205">
        <f>-LOG10(Table3[[#This Row],[Pairwise Td FDR2]])</f>
        <v>1.6242901366433913</v>
      </c>
    </row>
    <row r="206" spans="1:13" x14ac:dyDescent="0.35">
      <c r="A206" s="14" t="s">
        <v>1674</v>
      </c>
      <c r="B206" s="1" t="s">
        <v>469</v>
      </c>
      <c r="C206" s="8">
        <v>1.3515235022918599</v>
      </c>
      <c r="D206" s="8">
        <v>2.2653390462161499E-2</v>
      </c>
      <c r="E206">
        <f>-LOG10(Table5[[#This Row],[Pairwise Td FDR]])</f>
        <v>1.6448667892885367</v>
      </c>
      <c r="I206" t="s">
        <v>1925</v>
      </c>
      <c r="J206" t="s">
        <v>713</v>
      </c>
      <c r="K206" s="19">
        <v>1.3208895879492299</v>
      </c>
      <c r="L206" s="19">
        <v>2.3752529347444099E-2</v>
      </c>
      <c r="M206">
        <f>-LOG10(Table3[[#This Row],[Pairwise Td FDR2]])</f>
        <v>1.6242901366433913</v>
      </c>
    </row>
    <row r="207" spans="1:13" x14ac:dyDescent="0.35">
      <c r="A207" s="14" t="s">
        <v>1716</v>
      </c>
      <c r="B207" s="1" t="s">
        <v>513</v>
      </c>
      <c r="C207" s="8">
        <v>1.33500252581495</v>
      </c>
      <c r="D207" s="8">
        <v>2.2653390462161499E-2</v>
      </c>
      <c r="E207">
        <f>-LOG10(Table5[[#This Row],[Pairwise Td FDR]])</f>
        <v>1.6448667892885367</v>
      </c>
      <c r="I207" t="s">
        <v>1837</v>
      </c>
      <c r="J207" t="s">
        <v>631</v>
      </c>
      <c r="K207" s="19">
        <v>1.7564745092760401</v>
      </c>
      <c r="L207" s="19">
        <v>2.3891027057032999E-2</v>
      </c>
      <c r="M207">
        <f>-LOG10(Table3[[#This Row],[Pairwise Td FDR2]])</f>
        <v>1.6217651798602384</v>
      </c>
    </row>
    <row r="208" spans="1:13" x14ac:dyDescent="0.35">
      <c r="A208" s="14" t="s">
        <v>1802</v>
      </c>
      <c r="B208" s="1" t="s">
        <v>1139</v>
      </c>
      <c r="C208" s="8">
        <v>1.41433444762573</v>
      </c>
      <c r="D208" s="8">
        <v>2.2653390462161499E-2</v>
      </c>
      <c r="E208">
        <f>-LOG10(Table5[[#This Row],[Pairwise Td FDR]])</f>
        <v>1.6448667892885367</v>
      </c>
      <c r="I208" t="s">
        <v>1384</v>
      </c>
      <c r="J208" t="s">
        <v>125</v>
      </c>
      <c r="K208" s="19">
        <v>1.6113436246975601</v>
      </c>
      <c r="L208" s="19">
        <v>2.4170924902681499E-2</v>
      </c>
      <c r="M208">
        <f>-LOG10(Table3[[#This Row],[Pairwise Td FDR2]])</f>
        <v>1.6167067309557914</v>
      </c>
    </row>
    <row r="209" spans="1:13" x14ac:dyDescent="0.35">
      <c r="A209" s="14" t="s">
        <v>1853</v>
      </c>
      <c r="B209" s="1" t="s">
        <v>1166</v>
      </c>
      <c r="C209" s="8">
        <v>1.84352285238497</v>
      </c>
      <c r="D209" s="8">
        <v>2.2653390462161499E-2</v>
      </c>
      <c r="E209">
        <f>-LOG10(Table5[[#This Row],[Pairwise Td FDR]])</f>
        <v>1.6448667892885367</v>
      </c>
      <c r="I209" t="s">
        <v>1803</v>
      </c>
      <c r="J209" t="s">
        <v>1141</v>
      </c>
      <c r="K209" s="19">
        <v>1.46706702264533</v>
      </c>
      <c r="L209" s="19">
        <v>2.4170924902681499E-2</v>
      </c>
      <c r="M209">
        <f>-LOG10(Table3[[#This Row],[Pairwise Td FDR2]])</f>
        <v>1.6167067309557914</v>
      </c>
    </row>
    <row r="210" spans="1:13" x14ac:dyDescent="0.35">
      <c r="A210" s="14" t="s">
        <v>1869</v>
      </c>
      <c r="B210" s="1" t="s">
        <v>665</v>
      </c>
      <c r="C210" s="8">
        <v>1.3301149554703899</v>
      </c>
      <c r="D210" s="8">
        <v>2.2653390462161499E-2</v>
      </c>
      <c r="E210">
        <f>-LOG10(Table5[[#This Row],[Pairwise Td FDR]])</f>
        <v>1.6448667892885367</v>
      </c>
      <c r="I210" t="s">
        <v>1119</v>
      </c>
      <c r="J210" t="s">
        <v>1119</v>
      </c>
      <c r="K210" s="19">
        <v>-1.39479313350175</v>
      </c>
      <c r="L210" s="19">
        <v>2.42651425721301E-2</v>
      </c>
      <c r="M210">
        <f>-LOG10(Table3[[#This Row],[Pairwise Td FDR2]])</f>
        <v>1.6150171526030754</v>
      </c>
    </row>
    <row r="211" spans="1:13" x14ac:dyDescent="0.35">
      <c r="A211" s="14" t="s">
        <v>848</v>
      </c>
      <c r="B211" s="1" t="s">
        <v>848</v>
      </c>
      <c r="C211" s="8">
        <v>-1.9855753943621199</v>
      </c>
      <c r="D211" s="8">
        <v>2.2866125085162201E-2</v>
      </c>
      <c r="E211">
        <f>-LOG10(Table5[[#This Row],[Pairwise Td FDR]])</f>
        <v>1.6408074251052263</v>
      </c>
      <c r="I211" t="s">
        <v>1330</v>
      </c>
      <c r="J211" t="s">
        <v>69</v>
      </c>
      <c r="K211" s="19">
        <v>1.45966392024186</v>
      </c>
      <c r="L211" s="19">
        <v>2.42868134612064E-2</v>
      </c>
      <c r="M211">
        <f>-LOG10(Table3[[#This Row],[Pairwise Td FDR2]])</f>
        <v>1.6146294628398736</v>
      </c>
    </row>
    <row r="212" spans="1:13" x14ac:dyDescent="0.35">
      <c r="A212" s="14" t="s">
        <v>1411</v>
      </c>
      <c r="B212" s="1" t="s">
        <v>890</v>
      </c>
      <c r="C212" s="8">
        <v>1.3999254109519199</v>
      </c>
      <c r="D212" s="8">
        <v>2.2958979095562101E-2</v>
      </c>
      <c r="E212">
        <f>-LOG10(Table5[[#This Row],[Pairwise Td FDR]])</f>
        <v>1.6390474273812679</v>
      </c>
      <c r="I212" t="s">
        <v>1423</v>
      </c>
      <c r="J212" t="s">
        <v>169</v>
      </c>
      <c r="K212" s="19">
        <v>1.8895095510578499</v>
      </c>
      <c r="L212" s="19">
        <v>2.42868134612064E-2</v>
      </c>
      <c r="M212">
        <f>-LOG10(Table3[[#This Row],[Pairwise Td FDR2]])</f>
        <v>1.6146294628398736</v>
      </c>
    </row>
    <row r="213" spans="1:13" x14ac:dyDescent="0.35">
      <c r="A213" s="14" t="s">
        <v>1499</v>
      </c>
      <c r="B213" s="1" t="s">
        <v>947</v>
      </c>
      <c r="C213" s="8">
        <v>1.4465705011688801</v>
      </c>
      <c r="D213" s="8">
        <v>2.2958979095562101E-2</v>
      </c>
      <c r="E213">
        <f>-LOG10(Table5[[#This Row],[Pairwise Td FDR]])</f>
        <v>1.6390474273812679</v>
      </c>
      <c r="I213" t="s">
        <v>951</v>
      </c>
      <c r="J213" t="s">
        <v>951</v>
      </c>
      <c r="K213" s="19">
        <v>1.4933537844323199</v>
      </c>
      <c r="L213" s="19">
        <v>2.42868134612064E-2</v>
      </c>
      <c r="M213">
        <f>-LOG10(Table3[[#This Row],[Pairwise Td FDR2]])</f>
        <v>1.6146294628398736</v>
      </c>
    </row>
    <row r="214" spans="1:13" x14ac:dyDescent="0.35">
      <c r="A214" s="14" t="s">
        <v>1385</v>
      </c>
      <c r="B214" s="1" t="s">
        <v>127</v>
      </c>
      <c r="C214" s="8">
        <v>1.4557034580684201</v>
      </c>
      <c r="D214" s="8">
        <v>2.3183644450461598E-2</v>
      </c>
      <c r="E214">
        <f>-LOG10(Table5[[#This Row],[Pairwise Td FDR]])</f>
        <v>1.634818292258797</v>
      </c>
      <c r="I214" t="s">
        <v>1507</v>
      </c>
      <c r="J214" t="s">
        <v>264</v>
      </c>
      <c r="K214" s="19">
        <v>1.5029747312730599</v>
      </c>
      <c r="L214" s="19">
        <v>2.42868134612064E-2</v>
      </c>
      <c r="M214">
        <f>-LOG10(Table3[[#This Row],[Pairwise Td FDR2]])</f>
        <v>1.6146294628398736</v>
      </c>
    </row>
    <row r="215" spans="1:13" x14ac:dyDescent="0.35">
      <c r="A215" s="14" t="s">
        <v>1524</v>
      </c>
      <c r="B215" s="1" t="s">
        <v>287</v>
      </c>
      <c r="C215" s="8">
        <v>1.3147293729860801</v>
      </c>
      <c r="D215" s="8">
        <v>2.3378492536146302E-2</v>
      </c>
      <c r="E215">
        <f>-LOG10(Table5[[#This Row],[Pairwise Td FDR]])</f>
        <v>1.6311834959261087</v>
      </c>
      <c r="I215" t="s">
        <v>1015</v>
      </c>
      <c r="J215" t="s">
        <v>1015</v>
      </c>
      <c r="K215" s="19">
        <v>1.3787693635106899</v>
      </c>
      <c r="L215" s="19">
        <v>2.42868134612064E-2</v>
      </c>
      <c r="M215">
        <f>-LOG10(Table3[[#This Row],[Pairwise Td FDR2]])</f>
        <v>1.6146294628398736</v>
      </c>
    </row>
    <row r="216" spans="1:13" x14ac:dyDescent="0.35">
      <c r="A216" s="14" t="s">
        <v>1510</v>
      </c>
      <c r="B216" s="1" t="s">
        <v>270</v>
      </c>
      <c r="C216" s="8">
        <v>1.47152680391449</v>
      </c>
      <c r="D216" s="8">
        <v>2.3675359154446299E-2</v>
      </c>
      <c r="E216">
        <f>-LOG10(Table5[[#This Row],[Pairwise Td FDR]])</f>
        <v>1.6257034240412223</v>
      </c>
      <c r="I216" t="s">
        <v>547</v>
      </c>
      <c r="J216" t="s">
        <v>547</v>
      </c>
      <c r="K216" s="19">
        <v>1.53317422511615</v>
      </c>
      <c r="L216" s="19">
        <v>2.42868134612064E-2</v>
      </c>
      <c r="M216">
        <f>-LOG10(Table3[[#This Row],[Pairwise Td FDR2]])</f>
        <v>1.6146294628398736</v>
      </c>
    </row>
    <row r="217" spans="1:13" x14ac:dyDescent="0.35">
      <c r="A217" s="14" t="s">
        <v>1531</v>
      </c>
      <c r="B217" s="1" t="s">
        <v>8</v>
      </c>
      <c r="C217" s="8">
        <v>2.48371499066418</v>
      </c>
      <c r="D217" s="8">
        <v>2.3752529347444099E-2</v>
      </c>
      <c r="E217">
        <f>-LOG10(Table5[[#This Row],[Pairwise Td FDR]])</f>
        <v>1.6242901366433913</v>
      </c>
      <c r="I217" t="s">
        <v>1812</v>
      </c>
      <c r="J217" t="s">
        <v>608</v>
      </c>
      <c r="K217" s="19">
        <v>1.3719023074969301</v>
      </c>
      <c r="L217" s="19">
        <v>2.42868134612064E-2</v>
      </c>
      <c r="M217">
        <f>-LOG10(Table3[[#This Row],[Pairwise Td FDR2]])</f>
        <v>1.6146294628398736</v>
      </c>
    </row>
    <row r="218" spans="1:13" x14ac:dyDescent="0.35">
      <c r="A218" s="14" t="s">
        <v>1697</v>
      </c>
      <c r="B218" s="1" t="s">
        <v>495</v>
      </c>
      <c r="C218" s="8">
        <v>1.2997474744059401</v>
      </c>
      <c r="D218" s="8">
        <v>2.3752529347444099E-2</v>
      </c>
      <c r="E218">
        <f>-LOG10(Table5[[#This Row],[Pairwise Td FDR]])</f>
        <v>1.6242901366433913</v>
      </c>
      <c r="I218" t="s">
        <v>1850</v>
      </c>
      <c r="J218" t="s">
        <v>27</v>
      </c>
      <c r="K218" s="19">
        <v>1.35030588076045</v>
      </c>
      <c r="L218" s="19">
        <v>2.42868134612064E-2</v>
      </c>
      <c r="M218">
        <f>-LOG10(Table3[[#This Row],[Pairwise Td FDR2]])</f>
        <v>1.6146294628398736</v>
      </c>
    </row>
    <row r="219" spans="1:13" x14ac:dyDescent="0.35">
      <c r="A219" s="14" t="s">
        <v>1786</v>
      </c>
      <c r="B219" s="1" t="s">
        <v>589</v>
      </c>
      <c r="C219" s="8">
        <v>1.3583742814025099</v>
      </c>
      <c r="D219" s="8">
        <v>2.3752529347444099E-2</v>
      </c>
      <c r="E219">
        <f>-LOG10(Table5[[#This Row],[Pairwise Td FDR]])</f>
        <v>1.6242901366433913</v>
      </c>
      <c r="I219" t="s">
        <v>1339</v>
      </c>
      <c r="J219" t="s">
        <v>845</v>
      </c>
      <c r="K219" s="19">
        <v>1.2623676659936001</v>
      </c>
      <c r="L219" s="19">
        <v>2.47207082315982E-2</v>
      </c>
      <c r="M219">
        <f>-LOG10(Table3[[#This Row],[Pairwise Td FDR2]])</f>
        <v>1.6069390911613379</v>
      </c>
    </row>
    <row r="220" spans="1:13" x14ac:dyDescent="0.35">
      <c r="A220" s="14" t="s">
        <v>691</v>
      </c>
      <c r="B220" s="1" t="s">
        <v>691</v>
      </c>
      <c r="C220" s="8">
        <v>1.22784058132772</v>
      </c>
      <c r="D220" s="8">
        <v>2.3752529347444099E-2</v>
      </c>
      <c r="E220">
        <f>-LOG10(Table5[[#This Row],[Pairwise Td FDR]])</f>
        <v>1.6242901366433913</v>
      </c>
      <c r="I220" t="s">
        <v>1775</v>
      </c>
      <c r="J220" t="s">
        <v>1118</v>
      </c>
      <c r="K220" s="19">
        <v>1.3813572695913501</v>
      </c>
      <c r="L220" s="19">
        <v>2.47207082315982E-2</v>
      </c>
      <c r="M220">
        <f>-LOG10(Table3[[#This Row],[Pairwise Td FDR2]])</f>
        <v>1.6069390911613379</v>
      </c>
    </row>
    <row r="221" spans="1:13" x14ac:dyDescent="0.35">
      <c r="A221" s="14" t="s">
        <v>1925</v>
      </c>
      <c r="B221" s="1" t="s">
        <v>713</v>
      </c>
      <c r="C221" s="8">
        <v>1.3208895879492299</v>
      </c>
      <c r="D221" s="8">
        <v>2.3752529347444099E-2</v>
      </c>
      <c r="E221">
        <f>-LOG10(Table5[[#This Row],[Pairwise Td FDR]])</f>
        <v>1.6242901366433913</v>
      </c>
      <c r="I221" t="s">
        <v>1358</v>
      </c>
      <c r="J221" t="s">
        <v>856</v>
      </c>
      <c r="K221" s="19">
        <v>1.4230637414032301</v>
      </c>
      <c r="L221" s="19">
        <v>2.4721222558744E-2</v>
      </c>
      <c r="M221">
        <f>-LOG10(Table3[[#This Row],[Pairwise Td FDR2]])</f>
        <v>1.6069300555335719</v>
      </c>
    </row>
    <row r="222" spans="1:13" x14ac:dyDescent="0.35">
      <c r="A222" s="14" t="s">
        <v>1837</v>
      </c>
      <c r="B222" s="1" t="s">
        <v>631</v>
      </c>
      <c r="C222" s="8">
        <v>1.7564745092760401</v>
      </c>
      <c r="D222" s="8">
        <v>2.3891027057032999E-2</v>
      </c>
      <c r="E222">
        <f>-LOG10(Table5[[#This Row],[Pairwise Td FDR]])</f>
        <v>1.6217651798602384</v>
      </c>
      <c r="I222" t="s">
        <v>1613</v>
      </c>
      <c r="J222" t="s">
        <v>1023</v>
      </c>
      <c r="K222" s="19">
        <v>1.91036450621542</v>
      </c>
      <c r="L222" s="19">
        <v>2.4781351223726201E-2</v>
      </c>
      <c r="M222">
        <f>-LOG10(Table3[[#This Row],[Pairwise Td FDR2]])</f>
        <v>1.6058750170475604</v>
      </c>
    </row>
    <row r="223" spans="1:13" x14ac:dyDescent="0.35">
      <c r="A223" s="14" t="s">
        <v>1384</v>
      </c>
      <c r="B223" s="1" t="s">
        <v>125</v>
      </c>
      <c r="C223" s="8">
        <v>1.6113436246975601</v>
      </c>
      <c r="D223" s="8">
        <v>2.4170924902681499E-2</v>
      </c>
      <c r="E223">
        <f>-LOG10(Table5[[#This Row],[Pairwise Td FDR]])</f>
        <v>1.6167067309557914</v>
      </c>
      <c r="I223" t="s">
        <v>1361</v>
      </c>
      <c r="J223" t="s">
        <v>858</v>
      </c>
      <c r="K223" s="19">
        <v>1.80803422205762</v>
      </c>
      <c r="L223" s="19">
        <v>2.4844476109952E-2</v>
      </c>
      <c r="M223">
        <f>-LOG10(Table3[[#This Row],[Pairwise Td FDR2]])</f>
        <v>1.6047701566948949</v>
      </c>
    </row>
    <row r="224" spans="1:13" x14ac:dyDescent="0.35">
      <c r="A224" s="14" t="s">
        <v>1289</v>
      </c>
      <c r="B224" s="1" t="s">
        <v>546</v>
      </c>
      <c r="C224" s="8">
        <v>1.60204869308163</v>
      </c>
      <c r="D224" s="8">
        <v>2.4170924902681499E-2</v>
      </c>
      <c r="E224">
        <f>-LOG10(Table5[[#This Row],[Pairwise Td FDR]])</f>
        <v>1.6167067309557914</v>
      </c>
      <c r="I224" t="s">
        <v>1678</v>
      </c>
      <c r="J224" t="s">
        <v>1056</v>
      </c>
      <c r="K224" s="19">
        <v>1.35248108359536</v>
      </c>
      <c r="L224" s="19">
        <v>2.4844476109952E-2</v>
      </c>
      <c r="M224">
        <f>-LOG10(Table3[[#This Row],[Pairwise Td FDR2]])</f>
        <v>1.6047701566948949</v>
      </c>
    </row>
    <row r="225" spans="1:13" x14ac:dyDescent="0.35">
      <c r="A225" s="14" t="s">
        <v>1803</v>
      </c>
      <c r="B225" s="1" t="s">
        <v>1141</v>
      </c>
      <c r="C225" s="8">
        <v>1.46706702264533</v>
      </c>
      <c r="D225" s="8">
        <v>2.4170924902681499E-2</v>
      </c>
      <c r="E225">
        <f>-LOG10(Table5[[#This Row],[Pairwise Td FDR]])</f>
        <v>1.6167067309557914</v>
      </c>
      <c r="I225" t="s">
        <v>1782</v>
      </c>
      <c r="J225" t="s">
        <v>1121</v>
      </c>
      <c r="K225" s="19">
        <v>1.3891549408810699</v>
      </c>
      <c r="L225" s="19">
        <v>2.4844476109952E-2</v>
      </c>
      <c r="M225">
        <f>-LOG10(Table3[[#This Row],[Pairwise Td FDR2]])</f>
        <v>1.6047701566948949</v>
      </c>
    </row>
    <row r="226" spans="1:13" x14ac:dyDescent="0.35">
      <c r="A226" s="14" t="s">
        <v>1119</v>
      </c>
      <c r="B226" s="1" t="s">
        <v>1119</v>
      </c>
      <c r="C226" s="8">
        <v>-1.39479313350175</v>
      </c>
      <c r="D226" s="8">
        <v>2.42651425721301E-2</v>
      </c>
      <c r="E226">
        <f>-LOG10(Table5[[#This Row],[Pairwise Td FDR]])</f>
        <v>1.6150171526030754</v>
      </c>
      <c r="I226" t="s">
        <v>1809</v>
      </c>
      <c r="J226" t="s">
        <v>1145</v>
      </c>
      <c r="K226" s="19">
        <v>1.7926962362630801</v>
      </c>
      <c r="L226" s="19">
        <v>2.4844476109952E-2</v>
      </c>
      <c r="M226">
        <f>-LOG10(Table3[[#This Row],[Pairwise Td FDR2]])</f>
        <v>1.6047701566948949</v>
      </c>
    </row>
    <row r="227" spans="1:13" x14ac:dyDescent="0.35">
      <c r="A227" s="14" t="s">
        <v>1330</v>
      </c>
      <c r="B227" s="1" t="s">
        <v>69</v>
      </c>
      <c r="C227" s="8">
        <v>1.45966392024186</v>
      </c>
      <c r="D227" s="8">
        <v>2.42868134612064E-2</v>
      </c>
      <c r="E227">
        <f>-LOG10(Table5[[#This Row],[Pairwise Td FDR]])</f>
        <v>1.6146294628398736</v>
      </c>
      <c r="I227" t="s">
        <v>89</v>
      </c>
      <c r="J227" t="s">
        <v>89</v>
      </c>
      <c r="K227" s="19">
        <v>1.28261883425916</v>
      </c>
      <c r="L227" s="19">
        <v>2.4899222903858299E-2</v>
      </c>
      <c r="M227">
        <f>-LOG10(Table3[[#This Row],[Pairwise Td FDR2]])</f>
        <v>1.6038142068734462</v>
      </c>
    </row>
    <row r="228" spans="1:13" x14ac:dyDescent="0.35">
      <c r="A228" s="14" t="s">
        <v>1423</v>
      </c>
      <c r="B228" s="1" t="s">
        <v>169</v>
      </c>
      <c r="C228" s="8">
        <v>1.8895095510578499</v>
      </c>
      <c r="D228" s="8">
        <v>2.42868134612064E-2</v>
      </c>
      <c r="E228">
        <f>-LOG10(Table5[[#This Row],[Pairwise Td FDR]])</f>
        <v>1.6146294628398736</v>
      </c>
      <c r="I228" t="s">
        <v>1391</v>
      </c>
      <c r="J228" t="s">
        <v>134</v>
      </c>
      <c r="K228" s="19">
        <v>1.5522571235768301</v>
      </c>
      <c r="L228" s="19">
        <v>2.4899222903858299E-2</v>
      </c>
      <c r="M228">
        <f>-LOG10(Table3[[#This Row],[Pairwise Td FDR2]])</f>
        <v>1.6038142068734462</v>
      </c>
    </row>
    <row r="229" spans="1:13" x14ac:dyDescent="0.35">
      <c r="A229" s="14" t="s">
        <v>951</v>
      </c>
      <c r="B229" s="1" t="s">
        <v>951</v>
      </c>
      <c r="C229" s="8">
        <v>1.4933537844323199</v>
      </c>
      <c r="D229" s="8">
        <v>2.42868134612064E-2</v>
      </c>
      <c r="E229">
        <f>-LOG10(Table5[[#This Row],[Pairwise Td FDR]])</f>
        <v>1.6146294628398736</v>
      </c>
      <c r="I229" t="s">
        <v>1666</v>
      </c>
      <c r="J229" t="s">
        <v>1046</v>
      </c>
      <c r="K229" s="19">
        <v>1.2763904862056299</v>
      </c>
      <c r="L229" s="19">
        <v>2.5089834321197199E-2</v>
      </c>
      <c r="M229">
        <f>-LOG10(Table3[[#This Row],[Pairwise Td FDR2]])</f>
        <v>1.6005022065063299</v>
      </c>
    </row>
    <row r="230" spans="1:13" x14ac:dyDescent="0.35">
      <c r="A230" s="14" t="s">
        <v>1507</v>
      </c>
      <c r="B230" s="1" t="s">
        <v>264</v>
      </c>
      <c r="C230" s="8">
        <v>1.5029747312730599</v>
      </c>
      <c r="D230" s="8">
        <v>2.42868134612064E-2</v>
      </c>
      <c r="E230">
        <f>-LOG10(Table5[[#This Row],[Pairwise Td FDR]])</f>
        <v>1.6146294628398736</v>
      </c>
      <c r="I230" t="s">
        <v>1486</v>
      </c>
      <c r="J230" t="s">
        <v>238</v>
      </c>
      <c r="K230" s="19">
        <v>1.6264814166406401</v>
      </c>
      <c r="L230" s="19">
        <v>2.51995523238626E-2</v>
      </c>
      <c r="M230">
        <f>-LOG10(Table3[[#This Row],[Pairwise Td FDR2]])</f>
        <v>1.5986071744963579</v>
      </c>
    </row>
    <row r="231" spans="1:13" x14ac:dyDescent="0.35">
      <c r="A231" s="14" t="s">
        <v>1015</v>
      </c>
      <c r="B231" s="1" t="s">
        <v>1015</v>
      </c>
      <c r="C231" s="8">
        <v>1.3787693635106899</v>
      </c>
      <c r="D231" s="8">
        <v>2.42868134612064E-2</v>
      </c>
      <c r="E231">
        <f>-LOG10(Table5[[#This Row],[Pairwise Td FDR]])</f>
        <v>1.6146294628398736</v>
      </c>
      <c r="I231" t="s">
        <v>1929</v>
      </c>
      <c r="J231" t="s">
        <v>717</v>
      </c>
      <c r="K231" s="19">
        <v>2.2267433627330599</v>
      </c>
      <c r="L231" s="19">
        <v>2.51995523238626E-2</v>
      </c>
      <c r="M231">
        <f>-LOG10(Table3[[#This Row],[Pairwise Td FDR2]])</f>
        <v>1.5986071744963579</v>
      </c>
    </row>
    <row r="232" spans="1:13" x14ac:dyDescent="0.35">
      <c r="A232" s="14" t="s">
        <v>1287</v>
      </c>
      <c r="B232" s="1" t="s">
        <v>1060</v>
      </c>
      <c r="C232" s="8">
        <v>1.4629979157419499</v>
      </c>
      <c r="D232" s="8">
        <v>2.42868134612064E-2</v>
      </c>
      <c r="E232">
        <f>-LOG10(Table5[[#This Row],[Pairwise Td FDR]])</f>
        <v>1.6146294628398736</v>
      </c>
      <c r="I232" t="s">
        <v>2011</v>
      </c>
      <c r="J232" t="s">
        <v>820</v>
      </c>
      <c r="K232" s="19">
        <v>1.42487495286969</v>
      </c>
      <c r="L232" s="19">
        <v>2.51995523238626E-2</v>
      </c>
      <c r="M232">
        <f>-LOG10(Table3[[#This Row],[Pairwise Td FDR2]])</f>
        <v>1.5986071744963579</v>
      </c>
    </row>
    <row r="233" spans="1:13" x14ac:dyDescent="0.35">
      <c r="A233" s="14" t="s">
        <v>547</v>
      </c>
      <c r="B233" s="1" t="s">
        <v>547</v>
      </c>
      <c r="C233" s="8">
        <v>1.53317422511615</v>
      </c>
      <c r="D233" s="8">
        <v>2.42868134612064E-2</v>
      </c>
      <c r="E233">
        <f>-LOG10(Table5[[#This Row],[Pairwise Td FDR]])</f>
        <v>1.6146294628398736</v>
      </c>
      <c r="I233" t="s">
        <v>1843</v>
      </c>
      <c r="J233" t="s">
        <v>1161</v>
      </c>
      <c r="K233" s="19">
        <v>1.21869658562084</v>
      </c>
      <c r="L233" s="19">
        <v>2.5276589091384999E-2</v>
      </c>
      <c r="M233">
        <f>-LOG10(Table3[[#This Row],[Pairwise Td FDR2]])</f>
        <v>1.597281531605385</v>
      </c>
    </row>
    <row r="234" spans="1:13" x14ac:dyDescent="0.35">
      <c r="A234" s="14" t="s">
        <v>1812</v>
      </c>
      <c r="B234" s="1" t="s">
        <v>608</v>
      </c>
      <c r="C234" s="8">
        <v>1.3719023074969301</v>
      </c>
      <c r="D234" s="8">
        <v>2.42868134612064E-2</v>
      </c>
      <c r="E234">
        <f>-LOG10(Table5[[#This Row],[Pairwise Td FDR]])</f>
        <v>1.6146294628398736</v>
      </c>
      <c r="I234" t="s">
        <v>1858</v>
      </c>
      <c r="J234" t="s">
        <v>649</v>
      </c>
      <c r="K234" s="19">
        <v>1.83806047026977</v>
      </c>
      <c r="L234" s="19">
        <v>2.5519856502532801E-2</v>
      </c>
      <c r="M234">
        <f>-LOG10(Table3[[#This Row],[Pairwise Td FDR2]])</f>
        <v>1.5931217719702084</v>
      </c>
    </row>
    <row r="235" spans="1:13" x14ac:dyDescent="0.35">
      <c r="A235" s="14" t="s">
        <v>1850</v>
      </c>
      <c r="B235" s="1" t="s">
        <v>27</v>
      </c>
      <c r="C235" s="8">
        <v>1.35030588076045</v>
      </c>
      <c r="D235" s="8">
        <v>2.42868134612064E-2</v>
      </c>
      <c r="E235">
        <f>-LOG10(Table5[[#This Row],[Pairwise Td FDR]])</f>
        <v>1.6146294628398736</v>
      </c>
      <c r="I235" t="s">
        <v>1515</v>
      </c>
      <c r="J235" t="s">
        <v>279</v>
      </c>
      <c r="K235" s="19">
        <v>1.5879423195903599</v>
      </c>
      <c r="L235" s="19">
        <v>2.5525546406468699E-2</v>
      </c>
      <c r="M235">
        <f>-LOG10(Table3[[#This Row],[Pairwise Td FDR2]])</f>
        <v>1.5930249525211952</v>
      </c>
    </row>
    <row r="236" spans="1:13" x14ac:dyDescent="0.35">
      <c r="A236" s="14" t="s">
        <v>1339</v>
      </c>
      <c r="B236" s="1" t="s">
        <v>845</v>
      </c>
      <c r="C236" s="8">
        <v>1.2623676659936001</v>
      </c>
      <c r="D236" s="8">
        <v>2.47207082315982E-2</v>
      </c>
      <c r="E236">
        <f>-LOG10(Table5[[#This Row],[Pairwise Td FDR]])</f>
        <v>1.6069390911613379</v>
      </c>
      <c r="I236" t="s">
        <v>1909</v>
      </c>
      <c r="J236" t="s">
        <v>704</v>
      </c>
      <c r="K236" s="19">
        <v>-2.1447025114250899</v>
      </c>
      <c r="L236" s="19">
        <v>2.5525546406468699E-2</v>
      </c>
      <c r="M236">
        <f>-LOG10(Table3[[#This Row],[Pairwise Td FDR2]])</f>
        <v>1.5930249525211952</v>
      </c>
    </row>
    <row r="237" spans="1:13" x14ac:dyDescent="0.35">
      <c r="A237" s="14" t="s">
        <v>1775</v>
      </c>
      <c r="B237" s="1" t="s">
        <v>1118</v>
      </c>
      <c r="C237" s="8">
        <v>1.3813572695913501</v>
      </c>
      <c r="D237" s="8">
        <v>2.47207082315982E-2</v>
      </c>
      <c r="E237">
        <f>-LOG10(Table5[[#This Row],[Pairwise Td FDR]])</f>
        <v>1.6069390911613379</v>
      </c>
      <c r="I237" t="s">
        <v>1630</v>
      </c>
      <c r="J237" t="s">
        <v>408</v>
      </c>
      <c r="K237" s="19">
        <v>1.5451780033864499</v>
      </c>
      <c r="L237" s="19">
        <v>2.5602348318445899E-2</v>
      </c>
      <c r="M237">
        <f>-LOG10(Table3[[#This Row],[Pairwise Td FDR2]])</f>
        <v>1.5917201981659199</v>
      </c>
    </row>
    <row r="238" spans="1:13" x14ac:dyDescent="0.35">
      <c r="A238" s="14" t="s">
        <v>1358</v>
      </c>
      <c r="B238" s="1" t="s">
        <v>856</v>
      </c>
      <c r="C238" s="8">
        <v>1.4230637414032301</v>
      </c>
      <c r="D238" s="8">
        <v>2.4721222558744E-2</v>
      </c>
      <c r="E238">
        <f>-LOG10(Table5[[#This Row],[Pairwise Td FDR]])</f>
        <v>1.6069300555335719</v>
      </c>
      <c r="I238" t="s">
        <v>1953</v>
      </c>
      <c r="J238" t="s">
        <v>746</v>
      </c>
      <c r="K238" s="19">
        <v>3.6617048681751001</v>
      </c>
      <c r="L238" s="19">
        <v>2.5639155553726201E-2</v>
      </c>
      <c r="M238">
        <f>-LOG10(Table3[[#This Row],[Pairwise Td FDR2]])</f>
        <v>1.5910962827568209</v>
      </c>
    </row>
    <row r="239" spans="1:13" x14ac:dyDescent="0.35">
      <c r="A239" s="14" t="s">
        <v>1613</v>
      </c>
      <c r="B239" s="1" t="s">
        <v>1023</v>
      </c>
      <c r="C239" s="8">
        <v>1.91036450621542</v>
      </c>
      <c r="D239" s="8">
        <v>2.4781351223726201E-2</v>
      </c>
      <c r="E239">
        <f>-LOG10(Table5[[#This Row],[Pairwise Td FDR]])</f>
        <v>1.6058750170475604</v>
      </c>
      <c r="I239" t="s">
        <v>1987</v>
      </c>
      <c r="J239" t="s">
        <v>1257</v>
      </c>
      <c r="K239" s="19">
        <v>1.4496286613043099</v>
      </c>
      <c r="L239" s="19">
        <v>2.5639155553726201E-2</v>
      </c>
      <c r="M239">
        <f>-LOG10(Table3[[#This Row],[Pairwise Td FDR2]])</f>
        <v>1.5910962827568209</v>
      </c>
    </row>
    <row r="240" spans="1:13" x14ac:dyDescent="0.35">
      <c r="A240" s="14" t="s">
        <v>1361</v>
      </c>
      <c r="B240" s="1" t="s">
        <v>858</v>
      </c>
      <c r="C240" s="8">
        <v>1.80803422205762</v>
      </c>
      <c r="D240" s="8">
        <v>2.4844476109952E-2</v>
      </c>
      <c r="E240">
        <f>-LOG10(Table5[[#This Row],[Pairwise Td FDR]])</f>
        <v>1.6047701566948949</v>
      </c>
      <c r="I240" t="s">
        <v>1412</v>
      </c>
      <c r="J240" t="s">
        <v>891</v>
      </c>
      <c r="K240" s="19">
        <v>2.0099196543189302</v>
      </c>
      <c r="L240" s="19">
        <v>2.5723952660833001E-2</v>
      </c>
      <c r="M240">
        <f>-LOG10(Table3[[#This Row],[Pairwise Td FDR2]])</f>
        <v>1.58966229831015</v>
      </c>
    </row>
    <row r="241" spans="1:13" x14ac:dyDescent="0.35">
      <c r="A241" s="14" t="s">
        <v>1678</v>
      </c>
      <c r="B241" s="1" t="s">
        <v>1056</v>
      </c>
      <c r="C241" s="8">
        <v>1.35248108359536</v>
      </c>
      <c r="D241" s="8">
        <v>2.4844476109952E-2</v>
      </c>
      <c r="E241">
        <f>-LOG10(Table5[[#This Row],[Pairwise Td FDR]])</f>
        <v>1.6047701566948949</v>
      </c>
      <c r="I241" t="s">
        <v>1825</v>
      </c>
      <c r="J241" t="s">
        <v>620</v>
      </c>
      <c r="K241" s="19">
        <v>1.2929356192061201</v>
      </c>
      <c r="L241" s="19">
        <v>2.5744760119476798E-2</v>
      </c>
      <c r="M241">
        <f>-LOG10(Table3[[#This Row],[Pairwise Td FDR2]])</f>
        <v>1.5893111504194961</v>
      </c>
    </row>
    <row r="242" spans="1:13" x14ac:dyDescent="0.35">
      <c r="A242" s="14" t="s">
        <v>1782</v>
      </c>
      <c r="B242" s="1" t="s">
        <v>1121</v>
      </c>
      <c r="C242" s="8">
        <v>1.3891549408810699</v>
      </c>
      <c r="D242" s="8">
        <v>2.4844476109952E-2</v>
      </c>
      <c r="E242">
        <f>-LOG10(Table5[[#This Row],[Pairwise Td FDR]])</f>
        <v>1.6047701566948949</v>
      </c>
      <c r="I242" t="s">
        <v>1323</v>
      </c>
      <c r="J242" t="s">
        <v>831</v>
      </c>
      <c r="K242" s="19">
        <v>1.4225407913260899</v>
      </c>
      <c r="L242" s="19">
        <v>2.5930332777815E-2</v>
      </c>
      <c r="M242">
        <f>-LOG10(Table3[[#This Row],[Pairwise Td FDR2]])</f>
        <v>1.5861919096617563</v>
      </c>
    </row>
    <row r="243" spans="1:13" x14ac:dyDescent="0.35">
      <c r="A243" s="14" t="s">
        <v>1809</v>
      </c>
      <c r="B243" s="1" t="s">
        <v>1145</v>
      </c>
      <c r="C243" s="8">
        <v>1.7926962362630801</v>
      </c>
      <c r="D243" s="8">
        <v>2.4844476109952E-2</v>
      </c>
      <c r="E243">
        <f>-LOG10(Table5[[#This Row],[Pairwise Td FDR]])</f>
        <v>1.6047701566948949</v>
      </c>
      <c r="I243" t="s">
        <v>1484</v>
      </c>
      <c r="J243" t="s">
        <v>237</v>
      </c>
      <c r="K243" s="19">
        <v>1.54716895989192</v>
      </c>
      <c r="L243" s="19">
        <v>2.5930332777815E-2</v>
      </c>
      <c r="M243">
        <f>-LOG10(Table3[[#This Row],[Pairwise Td FDR2]])</f>
        <v>1.5861919096617563</v>
      </c>
    </row>
    <row r="244" spans="1:13" x14ac:dyDescent="0.35">
      <c r="A244" s="14" t="s">
        <v>89</v>
      </c>
      <c r="B244" s="1" t="s">
        <v>89</v>
      </c>
      <c r="C244" s="8">
        <v>1.28261883425916</v>
      </c>
      <c r="D244" s="8">
        <v>2.4899222903858299E-2</v>
      </c>
      <c r="E244">
        <f>-LOG10(Table5[[#This Row],[Pairwise Td FDR]])</f>
        <v>1.6038142068734462</v>
      </c>
      <c r="I244" t="s">
        <v>1530</v>
      </c>
      <c r="J244" t="s">
        <v>299</v>
      </c>
      <c r="K244" s="19">
        <v>2.4446430597840298</v>
      </c>
      <c r="L244" s="19">
        <v>2.5930332777815E-2</v>
      </c>
      <c r="M244">
        <f>-LOG10(Table3[[#This Row],[Pairwise Td FDR2]])</f>
        <v>1.5861919096617563</v>
      </c>
    </row>
    <row r="245" spans="1:13" x14ac:dyDescent="0.35">
      <c r="A245" s="14" t="s">
        <v>1391</v>
      </c>
      <c r="B245" s="1" t="s">
        <v>134</v>
      </c>
      <c r="C245" s="8">
        <v>1.5522571235768301</v>
      </c>
      <c r="D245" s="8">
        <v>2.4899222903858299E-2</v>
      </c>
      <c r="E245">
        <f>-LOG10(Table5[[#This Row],[Pairwise Td FDR]])</f>
        <v>1.6038142068734462</v>
      </c>
      <c r="I245" t="s">
        <v>13</v>
      </c>
      <c r="J245" t="s">
        <v>13</v>
      </c>
      <c r="K245" s="19">
        <v>1.2916814029561099</v>
      </c>
      <c r="L245" s="19">
        <v>2.5930332777815E-2</v>
      </c>
      <c r="M245">
        <f>-LOG10(Table3[[#This Row],[Pairwise Td FDR2]])</f>
        <v>1.5861919096617563</v>
      </c>
    </row>
    <row r="246" spans="1:13" x14ac:dyDescent="0.35">
      <c r="A246" s="14" t="s">
        <v>1666</v>
      </c>
      <c r="B246" s="1" t="s">
        <v>1046</v>
      </c>
      <c r="C246" s="8">
        <v>1.2763904862056299</v>
      </c>
      <c r="D246" s="8">
        <v>2.5089834321197199E-2</v>
      </c>
      <c r="E246">
        <f>-LOG10(Table5[[#This Row],[Pairwise Td FDR]])</f>
        <v>1.6005022065063299</v>
      </c>
      <c r="I246" t="s">
        <v>1840</v>
      </c>
      <c r="J246" t="s">
        <v>633</v>
      </c>
      <c r="K246" s="19">
        <v>1.3194606378054601</v>
      </c>
      <c r="L246" s="19">
        <v>2.5930332777815E-2</v>
      </c>
      <c r="M246">
        <f>-LOG10(Table3[[#This Row],[Pairwise Td FDR2]])</f>
        <v>1.5861919096617563</v>
      </c>
    </row>
    <row r="247" spans="1:13" x14ac:dyDescent="0.35">
      <c r="A247" s="14" t="s">
        <v>1486</v>
      </c>
      <c r="B247" s="1" t="s">
        <v>238</v>
      </c>
      <c r="C247" s="8">
        <v>1.6264814166406401</v>
      </c>
      <c r="D247" s="8">
        <v>2.51995523238626E-2</v>
      </c>
      <c r="E247">
        <f>-LOG10(Table5[[#This Row],[Pairwise Td FDR]])</f>
        <v>1.5986071744963579</v>
      </c>
      <c r="I247" t="s">
        <v>1861</v>
      </c>
      <c r="J247" t="s">
        <v>653</v>
      </c>
      <c r="K247" s="19">
        <v>1.2611054021982799</v>
      </c>
      <c r="L247" s="19">
        <v>2.5930332777815E-2</v>
      </c>
      <c r="M247">
        <f>-LOG10(Table3[[#This Row],[Pairwise Td FDR2]])</f>
        <v>1.5861919096617563</v>
      </c>
    </row>
    <row r="248" spans="1:13" x14ac:dyDescent="0.35">
      <c r="A248" s="14" t="s">
        <v>1929</v>
      </c>
      <c r="B248" s="1" t="s">
        <v>717</v>
      </c>
      <c r="C248" s="8">
        <v>2.2267433627330599</v>
      </c>
      <c r="D248" s="8">
        <v>2.51995523238626E-2</v>
      </c>
      <c r="E248">
        <f>-LOG10(Table5[[#This Row],[Pairwise Td FDR]])</f>
        <v>1.5986071744963579</v>
      </c>
      <c r="I248" t="s">
        <v>1984</v>
      </c>
      <c r="J248" t="s">
        <v>788</v>
      </c>
      <c r="K248" s="19">
        <v>2.2218990269757199</v>
      </c>
      <c r="L248" s="19">
        <v>2.5930332777815E-2</v>
      </c>
      <c r="M248">
        <f>-LOG10(Table3[[#This Row],[Pairwise Td FDR2]])</f>
        <v>1.5861919096617563</v>
      </c>
    </row>
    <row r="249" spans="1:13" x14ac:dyDescent="0.35">
      <c r="A249" s="14" t="s">
        <v>2011</v>
      </c>
      <c r="B249" s="1" t="s">
        <v>820</v>
      </c>
      <c r="C249" s="8">
        <v>1.42487495286969</v>
      </c>
      <c r="D249" s="8">
        <v>2.51995523238626E-2</v>
      </c>
      <c r="E249">
        <f>-LOG10(Table5[[#This Row],[Pairwise Td FDR]])</f>
        <v>1.5986071744963579</v>
      </c>
      <c r="I249" t="s">
        <v>1708</v>
      </c>
      <c r="J249" t="s">
        <v>1076</v>
      </c>
      <c r="K249" s="19">
        <v>1.3720353004452599</v>
      </c>
      <c r="L249" s="19">
        <v>2.6023186724554899E-2</v>
      </c>
      <c r="M249">
        <f>-LOG10(Table3[[#This Row],[Pairwise Td FDR2]])</f>
        <v>1.5846395220654714</v>
      </c>
    </row>
    <row r="250" spans="1:13" x14ac:dyDescent="0.35">
      <c r="A250" s="14" t="s">
        <v>1843</v>
      </c>
      <c r="B250" s="1" t="s">
        <v>1161</v>
      </c>
      <c r="C250" s="8">
        <v>1.21869658562084</v>
      </c>
      <c r="D250" s="8">
        <v>2.5276589091384999E-2</v>
      </c>
      <c r="E250">
        <f>-LOG10(Table5[[#This Row],[Pairwise Td FDR]])</f>
        <v>1.597281531605385</v>
      </c>
      <c r="I250" t="s">
        <v>1937</v>
      </c>
      <c r="J250" t="s">
        <v>728</v>
      </c>
      <c r="K250" s="19">
        <v>1.9069293047470699</v>
      </c>
      <c r="L250" s="19">
        <v>2.6067958974225602E-2</v>
      </c>
      <c r="M250">
        <f>-LOG10(Table3[[#This Row],[Pairwise Td FDR2]])</f>
        <v>1.5838929711688985</v>
      </c>
    </row>
    <row r="251" spans="1:13" x14ac:dyDescent="0.35">
      <c r="A251" s="14" t="s">
        <v>1858</v>
      </c>
      <c r="B251" s="1" t="s">
        <v>649</v>
      </c>
      <c r="C251" s="8">
        <v>1.83806047026977</v>
      </c>
      <c r="D251" s="8">
        <v>2.5519856502532801E-2</v>
      </c>
      <c r="E251">
        <f>-LOG10(Table5[[#This Row],[Pairwise Td FDR]])</f>
        <v>1.5931217719702084</v>
      </c>
      <c r="I251" t="s">
        <v>1519</v>
      </c>
      <c r="J251" t="s">
        <v>285</v>
      </c>
      <c r="K251" s="19">
        <v>1.2643429168584499</v>
      </c>
      <c r="L251" s="19">
        <v>2.61136058990355E-2</v>
      </c>
      <c r="M251">
        <f>-LOG10(Table3[[#This Row],[Pairwise Td FDR2]])</f>
        <v>1.5831331544533362</v>
      </c>
    </row>
    <row r="252" spans="1:13" x14ac:dyDescent="0.35">
      <c r="A252" s="14" t="s">
        <v>1515</v>
      </c>
      <c r="B252" s="1" t="s">
        <v>279</v>
      </c>
      <c r="C252" s="8">
        <v>1.5879423195903599</v>
      </c>
      <c r="D252" s="8">
        <v>2.5525546406468699E-2</v>
      </c>
      <c r="E252">
        <f>-LOG10(Table5[[#This Row],[Pairwise Td FDR]])</f>
        <v>1.5930249525211952</v>
      </c>
      <c r="I252" t="s">
        <v>1580</v>
      </c>
      <c r="J252" t="s">
        <v>353</v>
      </c>
      <c r="K252" s="19">
        <v>1.51109370696905</v>
      </c>
      <c r="L252" s="19">
        <v>2.61136058990355E-2</v>
      </c>
      <c r="M252">
        <f>-LOG10(Table3[[#This Row],[Pairwise Td FDR2]])</f>
        <v>1.5831331544533362</v>
      </c>
    </row>
    <row r="253" spans="1:13" x14ac:dyDescent="0.35">
      <c r="A253" s="14" t="s">
        <v>1909</v>
      </c>
      <c r="B253" s="1" t="s">
        <v>704</v>
      </c>
      <c r="C253" s="8">
        <v>-2.1447025114250899</v>
      </c>
      <c r="D253" s="8">
        <v>2.5525546406468699E-2</v>
      </c>
      <c r="E253">
        <f>-LOG10(Table5[[#This Row],[Pairwise Td FDR]])</f>
        <v>1.5930249525211952</v>
      </c>
      <c r="I253" t="s">
        <v>1667</v>
      </c>
      <c r="J253" t="s">
        <v>456</v>
      </c>
      <c r="K253" s="19">
        <v>1.2539577328789699</v>
      </c>
      <c r="L253" s="19">
        <v>2.61136058990355E-2</v>
      </c>
      <c r="M253">
        <f>-LOG10(Table3[[#This Row],[Pairwise Td FDR2]])</f>
        <v>1.5831331544533362</v>
      </c>
    </row>
    <row r="254" spans="1:13" x14ac:dyDescent="0.35">
      <c r="A254" s="14" t="s">
        <v>1630</v>
      </c>
      <c r="B254" s="1" t="s">
        <v>408</v>
      </c>
      <c r="C254" s="8">
        <v>1.5451780033864499</v>
      </c>
      <c r="D254" s="8">
        <v>2.5602348318445899E-2</v>
      </c>
      <c r="E254">
        <f>-LOG10(Table5[[#This Row],[Pairwise Td FDR]])</f>
        <v>1.5917201981659199</v>
      </c>
      <c r="I254" t="s">
        <v>1740</v>
      </c>
      <c r="J254" t="s">
        <v>1089</v>
      </c>
      <c r="K254" s="19">
        <v>1.3707137236276701</v>
      </c>
      <c r="L254" s="19">
        <v>2.6194962716197499E-2</v>
      </c>
      <c r="M254">
        <f>-LOG10(Table3[[#This Row],[Pairwise Td FDR2]])</f>
        <v>1.5817822153554209</v>
      </c>
    </row>
    <row r="255" spans="1:13" x14ac:dyDescent="0.35">
      <c r="A255" s="14" t="s">
        <v>1953</v>
      </c>
      <c r="B255" s="1" t="s">
        <v>746</v>
      </c>
      <c r="C255" s="8">
        <v>3.6617048681751001</v>
      </c>
      <c r="D255" s="8">
        <v>2.5639155553726201E-2</v>
      </c>
      <c r="E255">
        <f>-LOG10(Table5[[#This Row],[Pairwise Td FDR]])</f>
        <v>1.5910962827568209</v>
      </c>
      <c r="I255" t="s">
        <v>1320</v>
      </c>
      <c r="J255" t="s">
        <v>55</v>
      </c>
      <c r="K255" s="19">
        <v>1.4381976811980799</v>
      </c>
      <c r="L255" s="19">
        <v>2.6448903936745399E-2</v>
      </c>
      <c r="M255">
        <f>-LOG10(Table3[[#This Row],[Pairwise Td FDR2]])</f>
        <v>1.5775923207587144</v>
      </c>
    </row>
    <row r="256" spans="1:13" x14ac:dyDescent="0.35">
      <c r="A256" s="14" t="s">
        <v>1987</v>
      </c>
      <c r="B256" s="1" t="s">
        <v>1257</v>
      </c>
      <c r="C256" s="8">
        <v>1.4496286613043099</v>
      </c>
      <c r="D256" s="8">
        <v>2.5639155553726201E-2</v>
      </c>
      <c r="E256">
        <f>-LOG10(Table5[[#This Row],[Pairwise Td FDR]])</f>
        <v>1.5910962827568209</v>
      </c>
      <c r="I256" t="s">
        <v>1533</v>
      </c>
      <c r="J256" t="s">
        <v>974</v>
      </c>
      <c r="K256" s="19">
        <v>1.4537869863786399</v>
      </c>
      <c r="L256" s="19">
        <v>2.6591874250855799E-2</v>
      </c>
      <c r="M256">
        <f>-LOG10(Table3[[#This Row],[Pairwise Td FDR2]])</f>
        <v>1.5752510516071954</v>
      </c>
    </row>
    <row r="257" spans="1:13" x14ac:dyDescent="0.35">
      <c r="A257" s="14" t="s">
        <v>1412</v>
      </c>
      <c r="B257" s="1" t="s">
        <v>891</v>
      </c>
      <c r="C257" s="8">
        <v>2.0099196543189302</v>
      </c>
      <c r="D257" s="8">
        <v>2.5723952660833001E-2</v>
      </c>
      <c r="E257">
        <f>-LOG10(Table5[[#This Row],[Pairwise Td FDR]])</f>
        <v>1.58966229831015</v>
      </c>
      <c r="I257" t="s">
        <v>1596</v>
      </c>
      <c r="J257" t="s">
        <v>1013</v>
      </c>
      <c r="K257" s="19">
        <v>1.2432358129102301</v>
      </c>
      <c r="L257" s="19">
        <v>2.6592072388101601E-2</v>
      </c>
      <c r="M257">
        <f>-LOG10(Table3[[#This Row],[Pairwise Td FDR2]])</f>
        <v>1.575247815671619</v>
      </c>
    </row>
    <row r="258" spans="1:13" x14ac:dyDescent="0.35">
      <c r="A258" s="14" t="s">
        <v>1825</v>
      </c>
      <c r="B258" s="1" t="s">
        <v>620</v>
      </c>
      <c r="C258" s="8">
        <v>1.2929356192061201</v>
      </c>
      <c r="D258" s="8">
        <v>2.5744760119476798E-2</v>
      </c>
      <c r="E258">
        <f>-LOG10(Table5[[#This Row],[Pairwise Td FDR]])</f>
        <v>1.5893111504194961</v>
      </c>
      <c r="I258" t="s">
        <v>1845</v>
      </c>
      <c r="J258" t="s">
        <v>1162</v>
      </c>
      <c r="K258" s="19">
        <v>-1.3235525457417201</v>
      </c>
      <c r="L258" s="19">
        <v>2.6707674679699402E-2</v>
      </c>
      <c r="M258">
        <f>-LOG10(Table3[[#This Row],[Pairwise Td FDR2]])</f>
        <v>1.57336392245173</v>
      </c>
    </row>
    <row r="259" spans="1:13" x14ac:dyDescent="0.35">
      <c r="A259" s="14" t="s">
        <v>1323</v>
      </c>
      <c r="B259" s="1" t="s">
        <v>831</v>
      </c>
      <c r="C259" s="8">
        <v>1.4225407913260899</v>
      </c>
      <c r="D259" s="8">
        <v>2.5930332777815E-2</v>
      </c>
      <c r="E259">
        <f>-LOG10(Table5[[#This Row],[Pairwise Td FDR]])</f>
        <v>1.5861919096617563</v>
      </c>
      <c r="I259" t="s">
        <v>1691</v>
      </c>
      <c r="J259" t="s">
        <v>491</v>
      </c>
      <c r="K259" s="19">
        <v>1.3019455591767799</v>
      </c>
      <c r="L259" s="19">
        <v>2.68698255908069E-2</v>
      </c>
      <c r="M259">
        <f>-LOG10(Table3[[#This Row],[Pairwise Td FDR2]])</f>
        <v>1.5707351525171844</v>
      </c>
    </row>
    <row r="260" spans="1:13" x14ac:dyDescent="0.35">
      <c r="A260" s="14" t="s">
        <v>1484</v>
      </c>
      <c r="B260" s="1" t="s">
        <v>237</v>
      </c>
      <c r="C260" s="8">
        <v>1.54716895989192</v>
      </c>
      <c r="D260" s="8">
        <v>2.5930332777815E-2</v>
      </c>
      <c r="E260">
        <f>-LOG10(Table5[[#This Row],[Pairwise Td FDR]])</f>
        <v>1.5861919096617563</v>
      </c>
      <c r="I260" t="s">
        <v>1773</v>
      </c>
      <c r="J260" t="s">
        <v>1117</v>
      </c>
      <c r="K260" s="19">
        <v>1.34824772991518</v>
      </c>
      <c r="L260" s="19">
        <v>2.7049494034163599E-2</v>
      </c>
      <c r="M260">
        <f>-LOG10(Table3[[#This Row],[Pairwise Td FDR2]])</f>
        <v>1.5678408540408089</v>
      </c>
    </row>
    <row r="261" spans="1:13" x14ac:dyDescent="0.35">
      <c r="A261" s="14" t="s">
        <v>1530</v>
      </c>
      <c r="B261" s="1" t="s">
        <v>299</v>
      </c>
      <c r="C261" s="8">
        <v>2.4446430597840298</v>
      </c>
      <c r="D261" s="8">
        <v>2.5930332777815E-2</v>
      </c>
      <c r="E261">
        <f>-LOG10(Table5[[#This Row],[Pairwise Td FDR]])</f>
        <v>1.5861919096617563</v>
      </c>
      <c r="I261" t="s">
        <v>1520</v>
      </c>
      <c r="J261" t="s">
        <v>960</v>
      </c>
      <c r="K261" s="19">
        <v>1.4056515817075701</v>
      </c>
      <c r="L261" s="19">
        <v>2.73834187118423E-2</v>
      </c>
      <c r="M261">
        <f>-LOG10(Table3[[#This Row],[Pairwise Td FDR2]])</f>
        <v>1.5625123328637063</v>
      </c>
    </row>
    <row r="262" spans="1:13" x14ac:dyDescent="0.35">
      <c r="A262" s="14" t="s">
        <v>13</v>
      </c>
      <c r="B262" s="1" t="s">
        <v>13</v>
      </c>
      <c r="C262" s="8">
        <v>1.2916814029561099</v>
      </c>
      <c r="D262" s="8">
        <v>2.5930332777815E-2</v>
      </c>
      <c r="E262">
        <f>-LOG10(Table5[[#This Row],[Pairwise Td FDR]])</f>
        <v>1.5861919096617563</v>
      </c>
      <c r="I262" t="s">
        <v>1478</v>
      </c>
      <c r="J262" t="s">
        <v>937</v>
      </c>
      <c r="K262" s="19">
        <v>1.25980962517601</v>
      </c>
      <c r="L262" s="19">
        <v>2.7505962778767701E-2</v>
      </c>
      <c r="M262">
        <f>-LOG10(Table3[[#This Row],[Pairwise Td FDR2]])</f>
        <v>1.5605731490349488</v>
      </c>
    </row>
    <row r="263" spans="1:13" x14ac:dyDescent="0.35">
      <c r="A263" s="14" t="s">
        <v>1840</v>
      </c>
      <c r="B263" s="1" t="s">
        <v>633</v>
      </c>
      <c r="C263" s="8">
        <v>1.3194606378054601</v>
      </c>
      <c r="D263" s="8">
        <v>2.5930332777815E-2</v>
      </c>
      <c r="E263">
        <f>-LOG10(Table5[[#This Row],[Pairwise Td FDR]])</f>
        <v>1.5861919096617563</v>
      </c>
      <c r="I263" t="s">
        <v>522</v>
      </c>
      <c r="J263" t="s">
        <v>522</v>
      </c>
      <c r="K263" s="19">
        <v>-1.5734589699780599</v>
      </c>
      <c r="L263" s="19">
        <v>2.7619998004860001E-2</v>
      </c>
      <c r="M263">
        <f>-LOG10(Table3[[#This Row],[Pairwise Td FDR2]])</f>
        <v>1.5587763571287967</v>
      </c>
    </row>
    <row r="264" spans="1:13" x14ac:dyDescent="0.35">
      <c r="A264" s="14" t="s">
        <v>1861</v>
      </c>
      <c r="B264" s="1" t="s">
        <v>653</v>
      </c>
      <c r="C264" s="8">
        <v>1.2611054021982799</v>
      </c>
      <c r="D264" s="8">
        <v>2.5930332777815E-2</v>
      </c>
      <c r="E264">
        <f>-LOG10(Table5[[#This Row],[Pairwise Td FDR]])</f>
        <v>1.5861919096617563</v>
      </c>
      <c r="I264" t="s">
        <v>1381</v>
      </c>
      <c r="J264" t="s">
        <v>874</v>
      </c>
      <c r="K264" s="19">
        <v>1.2193183878104099</v>
      </c>
      <c r="L264" s="19">
        <v>2.7676445468723498E-2</v>
      </c>
      <c r="M264">
        <f>-LOG10(Table3[[#This Row],[Pairwise Td FDR2]])</f>
        <v>1.5578896877862953</v>
      </c>
    </row>
    <row r="265" spans="1:13" x14ac:dyDescent="0.35">
      <c r="A265" s="14" t="s">
        <v>1984</v>
      </c>
      <c r="B265" s="1" t="s">
        <v>788</v>
      </c>
      <c r="C265" s="8">
        <v>2.2218990269757199</v>
      </c>
      <c r="D265" s="8">
        <v>2.5930332777815E-2</v>
      </c>
      <c r="E265">
        <f>-LOG10(Table5[[#This Row],[Pairwise Td FDR]])</f>
        <v>1.5861919096617563</v>
      </c>
      <c r="I265" t="s">
        <v>1386</v>
      </c>
      <c r="J265" t="s">
        <v>876</v>
      </c>
      <c r="K265" s="19">
        <v>1.28246868213329</v>
      </c>
      <c r="L265" s="19">
        <v>2.7676445468723498E-2</v>
      </c>
      <c r="M265">
        <f>-LOG10(Table3[[#This Row],[Pairwise Td FDR2]])</f>
        <v>1.5578896877862953</v>
      </c>
    </row>
    <row r="266" spans="1:13" x14ac:dyDescent="0.35">
      <c r="A266" s="14" t="s">
        <v>1708</v>
      </c>
      <c r="B266" s="1" t="s">
        <v>1076</v>
      </c>
      <c r="C266" s="8">
        <v>1.3720353004452599</v>
      </c>
      <c r="D266" s="8">
        <v>2.6023186724554899E-2</v>
      </c>
      <c r="E266">
        <f>-LOG10(Table5[[#This Row],[Pairwise Td FDR]])</f>
        <v>1.5846395220654714</v>
      </c>
      <c r="I266" t="s">
        <v>886</v>
      </c>
      <c r="J266" t="s">
        <v>886</v>
      </c>
      <c r="K266" s="19">
        <v>1.42709316564211</v>
      </c>
      <c r="L266" s="19">
        <v>2.7676445468723498E-2</v>
      </c>
      <c r="M266">
        <f>-LOG10(Table3[[#This Row],[Pairwise Td FDR2]])</f>
        <v>1.5578896877862953</v>
      </c>
    </row>
    <row r="267" spans="1:13" x14ac:dyDescent="0.35">
      <c r="A267" s="14" t="s">
        <v>1937</v>
      </c>
      <c r="B267" s="1" t="s">
        <v>728</v>
      </c>
      <c r="C267" s="8">
        <v>1.9069293047470699</v>
      </c>
      <c r="D267" s="8">
        <v>2.6067958974225602E-2</v>
      </c>
      <c r="E267">
        <f>-LOG10(Table5[[#This Row],[Pairwise Td FDR]])</f>
        <v>1.5838929711688985</v>
      </c>
      <c r="I267" t="s">
        <v>1471</v>
      </c>
      <c r="J267" t="s">
        <v>223</v>
      </c>
      <c r="K267" s="19">
        <v>1.89274077968469</v>
      </c>
      <c r="L267" s="19">
        <v>2.7676445468723498E-2</v>
      </c>
      <c r="M267">
        <f>-LOG10(Table3[[#This Row],[Pairwise Td FDR2]])</f>
        <v>1.5578896877862953</v>
      </c>
    </row>
    <row r="268" spans="1:13" x14ac:dyDescent="0.35">
      <c r="A268" s="14" t="s">
        <v>1519</v>
      </c>
      <c r="B268" s="1" t="s">
        <v>285</v>
      </c>
      <c r="C268" s="8">
        <v>1.2643429168584499</v>
      </c>
      <c r="D268" s="8">
        <v>2.61136058990355E-2</v>
      </c>
      <c r="E268">
        <f>-LOG10(Table5[[#This Row],[Pairwise Td FDR]])</f>
        <v>1.5831331544533362</v>
      </c>
      <c r="I268" t="s">
        <v>1829</v>
      </c>
      <c r="J268" t="s">
        <v>622</v>
      </c>
      <c r="K268" s="19">
        <v>1.3224480959748399</v>
      </c>
      <c r="L268" s="19">
        <v>2.7676445468723498E-2</v>
      </c>
      <c r="M268">
        <f>-LOG10(Table3[[#This Row],[Pairwise Td FDR2]])</f>
        <v>1.5578896877862953</v>
      </c>
    </row>
    <row r="269" spans="1:13" x14ac:dyDescent="0.35">
      <c r="A269" s="14" t="s">
        <v>1580</v>
      </c>
      <c r="B269" s="1" t="s">
        <v>353</v>
      </c>
      <c r="C269" s="8">
        <v>1.51109370696905</v>
      </c>
      <c r="D269" s="8">
        <v>2.61136058990355E-2</v>
      </c>
      <c r="E269">
        <f>-LOG10(Table5[[#This Row],[Pairwise Td FDR]])</f>
        <v>1.5831331544533362</v>
      </c>
      <c r="I269" t="s">
        <v>1482</v>
      </c>
      <c r="J269" t="s">
        <v>234</v>
      </c>
      <c r="K269" s="19">
        <v>1.32659732694275</v>
      </c>
      <c r="L269" s="19">
        <v>2.79308485498923E-2</v>
      </c>
      <c r="M269">
        <f>-LOG10(Table3[[#This Row],[Pairwise Td FDR2]])</f>
        <v>1.5539158700656297</v>
      </c>
    </row>
    <row r="270" spans="1:13" x14ac:dyDescent="0.35">
      <c r="A270" s="14" t="s">
        <v>1667</v>
      </c>
      <c r="B270" s="1" t="s">
        <v>456</v>
      </c>
      <c r="C270" s="8">
        <v>1.2539577328789699</v>
      </c>
      <c r="D270" s="8">
        <v>2.61136058990355E-2</v>
      </c>
      <c r="E270">
        <f>-LOG10(Table5[[#This Row],[Pairwise Td FDR]])</f>
        <v>1.5831331544533362</v>
      </c>
      <c r="I270" t="s">
        <v>1493</v>
      </c>
      <c r="J270" t="s">
        <v>243</v>
      </c>
      <c r="K270" s="19">
        <v>1.37895829366219</v>
      </c>
      <c r="L270" s="19">
        <v>2.79308485498923E-2</v>
      </c>
      <c r="M270">
        <f>-LOG10(Table3[[#This Row],[Pairwise Td FDR2]])</f>
        <v>1.5539158700656297</v>
      </c>
    </row>
    <row r="271" spans="1:13" x14ac:dyDescent="0.35">
      <c r="A271" s="14" t="s">
        <v>1740</v>
      </c>
      <c r="B271" s="1" t="s">
        <v>1089</v>
      </c>
      <c r="C271" s="8">
        <v>1.3707137236276701</v>
      </c>
      <c r="D271" s="8">
        <v>2.6194962716197499E-2</v>
      </c>
      <c r="E271">
        <f>-LOG10(Table5[[#This Row],[Pairwise Td FDR]])</f>
        <v>1.5817822153554209</v>
      </c>
      <c r="I271" t="s">
        <v>1701</v>
      </c>
      <c r="J271" t="s">
        <v>499</v>
      </c>
      <c r="K271" s="19">
        <v>1.2654751497599499</v>
      </c>
      <c r="L271" s="19">
        <v>2.79308485498923E-2</v>
      </c>
      <c r="M271">
        <f>-LOG10(Table3[[#This Row],[Pairwise Td FDR2]])</f>
        <v>1.5539158700656297</v>
      </c>
    </row>
    <row r="272" spans="1:13" x14ac:dyDescent="0.35">
      <c r="A272" s="14" t="s">
        <v>1320</v>
      </c>
      <c r="B272" s="1" t="s">
        <v>55</v>
      </c>
      <c r="C272" s="8">
        <v>1.4381976811980799</v>
      </c>
      <c r="D272" s="8">
        <v>2.6448903936745399E-2</v>
      </c>
      <c r="E272">
        <f>-LOG10(Table5[[#This Row],[Pairwise Td FDR]])</f>
        <v>1.5775923207587144</v>
      </c>
      <c r="I272" t="s">
        <v>1722</v>
      </c>
      <c r="J272" t="s">
        <v>519</v>
      </c>
      <c r="K272" s="19">
        <v>1.2922851718578401</v>
      </c>
      <c r="L272" s="19">
        <v>2.79308485498923E-2</v>
      </c>
      <c r="M272">
        <f>-LOG10(Table3[[#This Row],[Pairwise Td FDR2]])</f>
        <v>1.5539158700656297</v>
      </c>
    </row>
    <row r="273" spans="1:13" x14ac:dyDescent="0.35">
      <c r="A273" s="14" t="s">
        <v>1533</v>
      </c>
      <c r="B273" s="1" t="s">
        <v>974</v>
      </c>
      <c r="C273" s="8">
        <v>1.4537869863786399</v>
      </c>
      <c r="D273" s="8">
        <v>2.6591874250855799E-2</v>
      </c>
      <c r="E273">
        <f>-LOG10(Table5[[#This Row],[Pairwise Td FDR]])</f>
        <v>1.5752510516071954</v>
      </c>
      <c r="I273" t="s">
        <v>1791</v>
      </c>
      <c r="J273" t="s">
        <v>1127</v>
      </c>
      <c r="K273" s="19">
        <v>1.6190290006614001</v>
      </c>
      <c r="L273" s="19">
        <v>2.79308485498923E-2</v>
      </c>
      <c r="M273">
        <f>-LOG10(Table3[[#This Row],[Pairwise Td FDR2]])</f>
        <v>1.5539158700656297</v>
      </c>
    </row>
    <row r="274" spans="1:13" x14ac:dyDescent="0.35">
      <c r="A274" s="14" t="s">
        <v>1596</v>
      </c>
      <c r="B274" s="1" t="s">
        <v>1013</v>
      </c>
      <c r="C274" s="8">
        <v>1.2432358129102301</v>
      </c>
      <c r="D274" s="8">
        <v>2.6592072388101601E-2</v>
      </c>
      <c r="E274">
        <f>-LOG10(Table5[[#This Row],[Pairwise Td FDR]])</f>
        <v>1.575247815671619</v>
      </c>
      <c r="I274" t="s">
        <v>1899</v>
      </c>
      <c r="J274" t="s">
        <v>1199</v>
      </c>
      <c r="K274" s="19">
        <v>1.2147840012386599</v>
      </c>
      <c r="L274" s="19">
        <v>2.79308485498923E-2</v>
      </c>
      <c r="M274">
        <f>-LOG10(Table3[[#This Row],[Pairwise Td FDR2]])</f>
        <v>1.5539158700656297</v>
      </c>
    </row>
    <row r="275" spans="1:13" x14ac:dyDescent="0.35">
      <c r="A275" s="14" t="s">
        <v>1845</v>
      </c>
      <c r="B275" s="1" t="s">
        <v>1162</v>
      </c>
      <c r="C275" s="8">
        <v>-1.3235525457417201</v>
      </c>
      <c r="D275" s="8">
        <v>2.6707674679699402E-2</v>
      </c>
      <c r="E275">
        <f>-LOG10(Table5[[#This Row],[Pairwise Td FDR]])</f>
        <v>1.57336392245173</v>
      </c>
      <c r="I275" t="s">
        <v>1956</v>
      </c>
      <c r="J275" t="s">
        <v>1242</v>
      </c>
      <c r="K275" s="19">
        <v>1.5558889746104601</v>
      </c>
      <c r="L275" s="19">
        <v>2.79308485498923E-2</v>
      </c>
      <c r="M275">
        <f>-LOG10(Table3[[#This Row],[Pairwise Td FDR2]])</f>
        <v>1.5539158700656297</v>
      </c>
    </row>
    <row r="276" spans="1:13" x14ac:dyDescent="0.35">
      <c r="A276" s="14" t="s">
        <v>1691</v>
      </c>
      <c r="B276" s="1" t="s">
        <v>491</v>
      </c>
      <c r="C276" s="8">
        <v>1.3019455591767799</v>
      </c>
      <c r="D276" s="8">
        <v>2.68698255908069E-2</v>
      </c>
      <c r="E276">
        <f>-LOG10(Table5[[#This Row],[Pairwise Td FDR]])</f>
        <v>1.5707351525171844</v>
      </c>
      <c r="I276" t="s">
        <v>869</v>
      </c>
      <c r="J276" t="s">
        <v>869</v>
      </c>
      <c r="K276" s="19">
        <v>1.92340480230766</v>
      </c>
      <c r="L276" s="19">
        <v>2.7968000156184201E-2</v>
      </c>
      <c r="M276">
        <f>-LOG10(Table3[[#This Row],[Pairwise Td FDR2]])</f>
        <v>1.5533385866204215</v>
      </c>
    </row>
    <row r="277" spans="1:13" x14ac:dyDescent="0.35">
      <c r="A277" s="14" t="s">
        <v>1773</v>
      </c>
      <c r="B277" s="1" t="s">
        <v>1117</v>
      </c>
      <c r="C277" s="8">
        <v>1.34824772991518</v>
      </c>
      <c r="D277" s="8">
        <v>2.7049494034163599E-2</v>
      </c>
      <c r="E277">
        <f>-LOG10(Table5[[#This Row],[Pairwise Td FDR]])</f>
        <v>1.5678408540408089</v>
      </c>
      <c r="I277" t="s">
        <v>1457</v>
      </c>
      <c r="J277" t="s">
        <v>923</v>
      </c>
      <c r="K277" s="19">
        <v>1.5105876677663801</v>
      </c>
      <c r="L277" s="19">
        <v>2.7968000156184201E-2</v>
      </c>
      <c r="M277">
        <f>-LOG10(Table3[[#This Row],[Pairwise Td FDR2]])</f>
        <v>1.5533385866204215</v>
      </c>
    </row>
    <row r="278" spans="1:13" x14ac:dyDescent="0.35">
      <c r="A278" s="14" t="s">
        <v>1520</v>
      </c>
      <c r="B278" s="1" t="s">
        <v>960</v>
      </c>
      <c r="C278" s="8">
        <v>1.4056515817075701</v>
      </c>
      <c r="D278" s="8">
        <v>2.73834187118423E-2</v>
      </c>
      <c r="E278">
        <f>-LOG10(Table5[[#This Row],[Pairwise Td FDR]])</f>
        <v>1.5625123328637063</v>
      </c>
      <c r="I278" t="s">
        <v>1468</v>
      </c>
      <c r="J278" t="s">
        <v>219</v>
      </c>
      <c r="K278" s="19">
        <v>1.4299260844611099</v>
      </c>
      <c r="L278" s="19">
        <v>2.7968000156184201E-2</v>
      </c>
      <c r="M278">
        <f>-LOG10(Table3[[#This Row],[Pairwise Td FDR2]])</f>
        <v>1.5533385866204215</v>
      </c>
    </row>
    <row r="279" spans="1:13" x14ac:dyDescent="0.35">
      <c r="A279" s="14" t="s">
        <v>1478</v>
      </c>
      <c r="B279" s="1" t="s">
        <v>937</v>
      </c>
      <c r="C279" s="8">
        <v>1.25980962517601</v>
      </c>
      <c r="D279" s="8">
        <v>2.7505962778767701E-2</v>
      </c>
      <c r="E279">
        <f>-LOG10(Table5[[#This Row],[Pairwise Td FDR]])</f>
        <v>1.5605731490349488</v>
      </c>
      <c r="I279" t="s">
        <v>1799</v>
      </c>
      <c r="J279" t="s">
        <v>1137</v>
      </c>
      <c r="K279" s="19">
        <v>1.21767080521781</v>
      </c>
      <c r="L279" s="19">
        <v>2.7968000156184201E-2</v>
      </c>
      <c r="M279">
        <f>-LOG10(Table3[[#This Row],[Pairwise Td FDR2]])</f>
        <v>1.5533385866204215</v>
      </c>
    </row>
    <row r="280" spans="1:13" x14ac:dyDescent="0.35">
      <c r="A280" s="14" t="s">
        <v>522</v>
      </c>
      <c r="B280" s="1" t="s">
        <v>522</v>
      </c>
      <c r="C280" s="8">
        <v>-1.5734589699780599</v>
      </c>
      <c r="D280" s="8">
        <v>2.7619998004860001E-2</v>
      </c>
      <c r="E280">
        <f>-LOG10(Table5[[#This Row],[Pairwise Td FDR]])</f>
        <v>1.5587763571287967</v>
      </c>
      <c r="I280" t="s">
        <v>1920</v>
      </c>
      <c r="J280" t="s">
        <v>711</v>
      </c>
      <c r="K280" s="19">
        <v>1.31494856714294</v>
      </c>
      <c r="L280" s="19">
        <v>2.7968000156184201E-2</v>
      </c>
      <c r="M280">
        <f>-LOG10(Table3[[#This Row],[Pairwise Td FDR2]])</f>
        <v>1.5533385866204215</v>
      </c>
    </row>
    <row r="281" spans="1:13" x14ac:dyDescent="0.35">
      <c r="A281" s="14" t="s">
        <v>1381</v>
      </c>
      <c r="B281" s="1" t="s">
        <v>874</v>
      </c>
      <c r="C281" s="8">
        <v>1.2193183878104099</v>
      </c>
      <c r="D281" s="8">
        <v>2.7676445468723498E-2</v>
      </c>
      <c r="E281">
        <f>-LOG10(Table5[[#This Row],[Pairwise Td FDR]])</f>
        <v>1.5578896877862953</v>
      </c>
      <c r="I281" t="s">
        <v>1927</v>
      </c>
      <c r="J281" t="s">
        <v>1221</v>
      </c>
      <c r="K281" s="19">
        <v>1.3927695683327199</v>
      </c>
      <c r="L281" s="19">
        <v>2.7968000156184201E-2</v>
      </c>
      <c r="M281">
        <f>-LOG10(Table3[[#This Row],[Pairwise Td FDR2]])</f>
        <v>1.5533385866204215</v>
      </c>
    </row>
    <row r="282" spans="1:13" x14ac:dyDescent="0.35">
      <c r="A282" s="14" t="s">
        <v>1386</v>
      </c>
      <c r="B282" s="1" t="s">
        <v>876</v>
      </c>
      <c r="C282" s="8">
        <v>1.28246868213329</v>
      </c>
      <c r="D282" s="8">
        <v>2.7676445468723498E-2</v>
      </c>
      <c r="E282">
        <f>-LOG10(Table5[[#This Row],[Pairwise Td FDR]])</f>
        <v>1.5578896877862953</v>
      </c>
      <c r="I282" t="s">
        <v>1932</v>
      </c>
      <c r="J282" t="s">
        <v>722</v>
      </c>
      <c r="K282" s="19">
        <v>1.2781230877387</v>
      </c>
      <c r="L282" s="19">
        <v>2.7968000156184201E-2</v>
      </c>
      <c r="M282">
        <f>-LOG10(Table3[[#This Row],[Pairwise Td FDR2]])</f>
        <v>1.5533385866204215</v>
      </c>
    </row>
    <row r="283" spans="1:13" x14ac:dyDescent="0.35">
      <c r="A283" s="14" t="s">
        <v>886</v>
      </c>
      <c r="B283" s="1" t="s">
        <v>886</v>
      </c>
      <c r="C283" s="8">
        <v>1.42709316564211</v>
      </c>
      <c r="D283" s="8">
        <v>2.7676445468723498E-2</v>
      </c>
      <c r="E283">
        <f>-LOG10(Table5[[#This Row],[Pairwise Td FDR]])</f>
        <v>1.5578896877862953</v>
      </c>
      <c r="I283" t="s">
        <v>1362</v>
      </c>
      <c r="J283" t="s">
        <v>859</v>
      </c>
      <c r="K283" s="19">
        <v>1.46921442741478</v>
      </c>
      <c r="L283" s="19">
        <v>2.80730145335432E-2</v>
      </c>
      <c r="M283">
        <f>-LOG10(Table3[[#This Row],[Pairwise Td FDR2]])</f>
        <v>1.5517109494963457</v>
      </c>
    </row>
    <row r="284" spans="1:13" x14ac:dyDescent="0.35">
      <c r="A284" s="14" t="s">
        <v>1471</v>
      </c>
      <c r="B284" s="1" t="s">
        <v>223</v>
      </c>
      <c r="C284" s="8">
        <v>1.89274077968469</v>
      </c>
      <c r="D284" s="8">
        <v>2.7676445468723498E-2</v>
      </c>
      <c r="E284">
        <f>-LOG10(Table5[[#This Row],[Pairwise Td FDR]])</f>
        <v>1.5578896877862953</v>
      </c>
      <c r="I284" t="s">
        <v>1636</v>
      </c>
      <c r="J284" t="s">
        <v>419</v>
      </c>
      <c r="K284" s="19">
        <v>1.4122444653886299</v>
      </c>
      <c r="L284" s="19">
        <v>2.80730145335432E-2</v>
      </c>
      <c r="M284">
        <f>-LOG10(Table3[[#This Row],[Pairwise Td FDR2]])</f>
        <v>1.5517109494963457</v>
      </c>
    </row>
    <row r="285" spans="1:13" x14ac:dyDescent="0.35">
      <c r="A285" s="14" t="s">
        <v>1829</v>
      </c>
      <c r="B285" s="1" t="s">
        <v>622</v>
      </c>
      <c r="C285" s="8">
        <v>1.3224480959748399</v>
      </c>
      <c r="D285" s="8">
        <v>2.7676445468723498E-2</v>
      </c>
      <c r="E285">
        <f>-LOG10(Table5[[#This Row],[Pairwise Td FDR]])</f>
        <v>1.5578896877862953</v>
      </c>
      <c r="I285" t="s">
        <v>1801</v>
      </c>
      <c r="J285" t="s">
        <v>1138</v>
      </c>
      <c r="K285" s="19">
        <v>1.35162163450619</v>
      </c>
      <c r="L285" s="19">
        <v>2.80730145335432E-2</v>
      </c>
      <c r="M285">
        <f>-LOG10(Table3[[#This Row],[Pairwise Td FDR2]])</f>
        <v>1.5517109494963457</v>
      </c>
    </row>
    <row r="286" spans="1:13" x14ac:dyDescent="0.35">
      <c r="A286" s="14" t="s">
        <v>1482</v>
      </c>
      <c r="B286" s="1" t="s">
        <v>234</v>
      </c>
      <c r="C286" s="8">
        <v>1.32659732694275</v>
      </c>
      <c r="D286" s="8">
        <v>2.79308485498923E-2</v>
      </c>
      <c r="E286">
        <f>-LOG10(Table5[[#This Row],[Pairwise Td FDR]])</f>
        <v>1.5539158700656297</v>
      </c>
      <c r="I286" t="s">
        <v>699</v>
      </c>
      <c r="J286" t="s">
        <v>699</v>
      </c>
      <c r="K286" s="19">
        <v>1.2025669999067199</v>
      </c>
      <c r="L286" s="19">
        <v>2.80730145335432E-2</v>
      </c>
      <c r="M286">
        <f>-LOG10(Table3[[#This Row],[Pairwise Td FDR2]])</f>
        <v>1.5517109494963457</v>
      </c>
    </row>
    <row r="287" spans="1:13" x14ac:dyDescent="0.35">
      <c r="A287" s="14" t="s">
        <v>1493</v>
      </c>
      <c r="B287" s="1" t="s">
        <v>243</v>
      </c>
      <c r="C287" s="8">
        <v>1.37895829366219</v>
      </c>
      <c r="D287" s="8">
        <v>2.79308485498923E-2</v>
      </c>
      <c r="E287">
        <f>-LOG10(Table5[[#This Row],[Pairwise Td FDR]])</f>
        <v>1.5539158700656297</v>
      </c>
      <c r="I287" t="s">
        <v>1634</v>
      </c>
      <c r="J287" t="s">
        <v>416</v>
      </c>
      <c r="K287" s="19">
        <v>1.69401814956101</v>
      </c>
      <c r="L287" s="19">
        <v>2.8267129759824001E-2</v>
      </c>
      <c r="M287">
        <f>-LOG10(Table3[[#This Row],[Pairwise Td FDR2]])</f>
        <v>1.5487182874692438</v>
      </c>
    </row>
    <row r="288" spans="1:13" x14ac:dyDescent="0.35">
      <c r="A288" s="14" t="s">
        <v>1701</v>
      </c>
      <c r="B288" s="1" t="s">
        <v>499</v>
      </c>
      <c r="C288" s="8">
        <v>1.2654751497599499</v>
      </c>
      <c r="D288" s="8">
        <v>2.79308485498923E-2</v>
      </c>
      <c r="E288">
        <f>-LOG10(Table5[[#This Row],[Pairwise Td FDR]])</f>
        <v>1.5539158700656297</v>
      </c>
      <c r="I288" t="s">
        <v>1694</v>
      </c>
      <c r="J288" t="s">
        <v>1067</v>
      </c>
      <c r="K288" s="19">
        <v>1.3747813480087001</v>
      </c>
      <c r="L288" s="19">
        <v>2.8267129759824001E-2</v>
      </c>
      <c r="M288">
        <f>-LOG10(Table3[[#This Row],[Pairwise Td FDR2]])</f>
        <v>1.5487182874692438</v>
      </c>
    </row>
    <row r="289" spans="1:13" x14ac:dyDescent="0.35">
      <c r="A289" s="14" t="s">
        <v>1722</v>
      </c>
      <c r="B289" s="1" t="s">
        <v>519</v>
      </c>
      <c r="C289" s="8">
        <v>1.2922851718578401</v>
      </c>
      <c r="D289" s="8">
        <v>2.79308485498923E-2</v>
      </c>
      <c r="E289">
        <f>-LOG10(Table5[[#This Row],[Pairwise Td FDR]])</f>
        <v>1.5539158700656297</v>
      </c>
      <c r="I289" t="s">
        <v>1772</v>
      </c>
      <c r="J289" t="s">
        <v>574</v>
      </c>
      <c r="K289" s="19">
        <v>2.5315995887151699</v>
      </c>
      <c r="L289" s="19">
        <v>2.8267129759824001E-2</v>
      </c>
      <c r="M289">
        <f>-LOG10(Table3[[#This Row],[Pairwise Td FDR2]])</f>
        <v>1.5487182874692438</v>
      </c>
    </row>
    <row r="290" spans="1:13" x14ac:dyDescent="0.35">
      <c r="A290" s="14" t="s">
        <v>1791</v>
      </c>
      <c r="B290" s="1" t="s">
        <v>1127</v>
      </c>
      <c r="C290" s="8">
        <v>1.6190290006614001</v>
      </c>
      <c r="D290" s="8">
        <v>2.79308485498923E-2</v>
      </c>
      <c r="E290">
        <f>-LOG10(Table5[[#This Row],[Pairwise Td FDR]])</f>
        <v>1.5539158700656297</v>
      </c>
      <c r="I290" t="s">
        <v>1719</v>
      </c>
      <c r="J290" t="s">
        <v>515</v>
      </c>
      <c r="K290" s="19">
        <v>1.26273229991856</v>
      </c>
      <c r="L290" s="19">
        <v>2.8270848482872001E-2</v>
      </c>
      <c r="M290">
        <f>-LOG10(Table3[[#This Row],[Pairwise Td FDR2]])</f>
        <v>1.5486611569898032</v>
      </c>
    </row>
    <row r="291" spans="1:13" x14ac:dyDescent="0.35">
      <c r="A291" s="14" t="s">
        <v>1899</v>
      </c>
      <c r="B291" s="1" t="s">
        <v>1199</v>
      </c>
      <c r="C291" s="8">
        <v>1.2147840012386599</v>
      </c>
      <c r="D291" s="8">
        <v>2.79308485498923E-2</v>
      </c>
      <c r="E291">
        <f>-LOG10(Table5[[#This Row],[Pairwise Td FDR]])</f>
        <v>1.5539158700656297</v>
      </c>
      <c r="I291" t="s">
        <v>1983</v>
      </c>
      <c r="J291" t="s">
        <v>1253</v>
      </c>
      <c r="K291" s="19">
        <v>1.3698944296920901</v>
      </c>
      <c r="L291" s="19">
        <v>2.8270848482872001E-2</v>
      </c>
      <c r="M291">
        <f>-LOG10(Table3[[#This Row],[Pairwise Td FDR2]])</f>
        <v>1.5486611569898032</v>
      </c>
    </row>
    <row r="292" spans="1:13" x14ac:dyDescent="0.35">
      <c r="A292" s="14" t="s">
        <v>1956</v>
      </c>
      <c r="B292" s="1" t="s">
        <v>1242</v>
      </c>
      <c r="C292" s="8">
        <v>1.5558889746104601</v>
      </c>
      <c r="D292" s="8">
        <v>2.79308485498923E-2</v>
      </c>
      <c r="E292">
        <f>-LOG10(Table5[[#This Row],[Pairwise Td FDR]])</f>
        <v>1.5539158700656297</v>
      </c>
      <c r="I292" t="s">
        <v>1452</v>
      </c>
      <c r="J292" t="s">
        <v>199</v>
      </c>
      <c r="K292" s="19">
        <v>1.3149246602863001</v>
      </c>
      <c r="L292" s="19">
        <v>2.83934570603274E-2</v>
      </c>
      <c r="M292">
        <f>-LOG10(Table3[[#This Row],[Pairwise Td FDR2]])</f>
        <v>1.5467817265012898</v>
      </c>
    </row>
    <row r="293" spans="1:13" x14ac:dyDescent="0.35">
      <c r="A293" s="14" t="s">
        <v>869</v>
      </c>
      <c r="B293" s="1" t="s">
        <v>869</v>
      </c>
      <c r="C293" s="8">
        <v>1.92340480230766</v>
      </c>
      <c r="D293" s="8">
        <v>2.7968000156184201E-2</v>
      </c>
      <c r="E293">
        <f>-LOG10(Table5[[#This Row],[Pairwise Td FDR]])</f>
        <v>1.5533385866204215</v>
      </c>
      <c r="I293" t="s">
        <v>1363</v>
      </c>
      <c r="J293" t="s">
        <v>861</v>
      </c>
      <c r="K293" s="19">
        <v>2.0051224296185399</v>
      </c>
      <c r="L293" s="19">
        <v>2.9054242126541899E-2</v>
      </c>
      <c r="M293">
        <f>-LOG10(Table3[[#This Row],[Pairwise Td FDR2]])</f>
        <v>1.5367904485526411</v>
      </c>
    </row>
    <row r="294" spans="1:13" x14ac:dyDescent="0.35">
      <c r="A294" s="14" t="s">
        <v>1457</v>
      </c>
      <c r="B294" s="1" t="s">
        <v>923</v>
      </c>
      <c r="C294" s="8">
        <v>1.5105876677663801</v>
      </c>
      <c r="D294" s="8">
        <v>2.7968000156184201E-2</v>
      </c>
      <c r="E294">
        <f>-LOG10(Table5[[#This Row],[Pairwise Td FDR]])</f>
        <v>1.5533385866204215</v>
      </c>
      <c r="I294" t="s">
        <v>1421</v>
      </c>
      <c r="J294" t="s">
        <v>167</v>
      </c>
      <c r="K294" s="19">
        <v>1.2824354382605301</v>
      </c>
      <c r="L294" s="19">
        <v>2.9054242126541899E-2</v>
      </c>
      <c r="M294">
        <f>-LOG10(Table3[[#This Row],[Pairwise Td FDR2]])</f>
        <v>1.5367904485526411</v>
      </c>
    </row>
    <row r="295" spans="1:13" x14ac:dyDescent="0.35">
      <c r="A295" s="14" t="s">
        <v>1468</v>
      </c>
      <c r="B295" s="1" t="s">
        <v>219</v>
      </c>
      <c r="C295" s="8">
        <v>1.4299260844611099</v>
      </c>
      <c r="D295" s="8">
        <v>2.7968000156184201E-2</v>
      </c>
      <c r="E295">
        <f>-LOG10(Table5[[#This Row],[Pairwise Td FDR]])</f>
        <v>1.5533385866204215</v>
      </c>
      <c r="I295" t="s">
        <v>1602</v>
      </c>
      <c r="J295" t="s">
        <v>379</v>
      </c>
      <c r="K295" s="19">
        <v>1.2644505144187701</v>
      </c>
      <c r="L295" s="19">
        <v>2.9054242126541899E-2</v>
      </c>
      <c r="M295">
        <f>-LOG10(Table3[[#This Row],[Pairwise Td FDR2]])</f>
        <v>1.5367904485526411</v>
      </c>
    </row>
    <row r="296" spans="1:13" x14ac:dyDescent="0.35">
      <c r="A296" s="14" t="s">
        <v>1799</v>
      </c>
      <c r="B296" s="1" t="s">
        <v>1137</v>
      </c>
      <c r="C296" s="8">
        <v>1.21767080521781</v>
      </c>
      <c r="D296" s="8">
        <v>2.7968000156184201E-2</v>
      </c>
      <c r="E296">
        <f>-LOG10(Table5[[#This Row],[Pairwise Td FDR]])</f>
        <v>1.5533385866204215</v>
      </c>
      <c r="I296" t="s">
        <v>1699</v>
      </c>
      <c r="J296" t="s">
        <v>497</v>
      </c>
      <c r="K296" s="19">
        <v>1.2146573555048401</v>
      </c>
      <c r="L296" s="19">
        <v>2.9054242126541899E-2</v>
      </c>
      <c r="M296">
        <f>-LOG10(Table3[[#This Row],[Pairwise Td FDR2]])</f>
        <v>1.5367904485526411</v>
      </c>
    </row>
    <row r="297" spans="1:13" x14ac:dyDescent="0.35">
      <c r="A297" s="14" t="s">
        <v>1920</v>
      </c>
      <c r="B297" s="1" t="s">
        <v>711</v>
      </c>
      <c r="C297" s="8">
        <v>1.31494856714294</v>
      </c>
      <c r="D297" s="8">
        <v>2.7968000156184201E-2</v>
      </c>
      <c r="E297">
        <f>-LOG10(Table5[[#This Row],[Pairwise Td FDR]])</f>
        <v>1.5533385866204215</v>
      </c>
      <c r="I297" t="s">
        <v>1784</v>
      </c>
      <c r="J297" t="s">
        <v>587</v>
      </c>
      <c r="K297" s="19">
        <v>1.43093170987286</v>
      </c>
      <c r="L297" s="19">
        <v>2.9054242126541899E-2</v>
      </c>
      <c r="M297">
        <f>-LOG10(Table3[[#This Row],[Pairwise Td FDR2]])</f>
        <v>1.5367904485526411</v>
      </c>
    </row>
    <row r="298" spans="1:13" x14ac:dyDescent="0.35">
      <c r="A298" s="14" t="s">
        <v>1927</v>
      </c>
      <c r="B298" s="1" t="s">
        <v>1221</v>
      </c>
      <c r="C298" s="8">
        <v>1.3927695683327199</v>
      </c>
      <c r="D298" s="8">
        <v>2.7968000156184201E-2</v>
      </c>
      <c r="E298">
        <f>-LOG10(Table5[[#This Row],[Pairwise Td FDR]])</f>
        <v>1.5533385866204215</v>
      </c>
      <c r="I298" t="s">
        <v>1815</v>
      </c>
      <c r="J298" t="s">
        <v>1149</v>
      </c>
      <c r="K298" s="19">
        <v>1.4199635080706701</v>
      </c>
      <c r="L298" s="19">
        <v>2.9054242126541899E-2</v>
      </c>
      <c r="M298">
        <f>-LOG10(Table3[[#This Row],[Pairwise Td FDR2]])</f>
        <v>1.5367904485526411</v>
      </c>
    </row>
    <row r="299" spans="1:13" x14ac:dyDescent="0.35">
      <c r="A299" s="14" t="s">
        <v>1932</v>
      </c>
      <c r="B299" s="1" t="s">
        <v>722</v>
      </c>
      <c r="C299" s="8">
        <v>1.2781230877387</v>
      </c>
      <c r="D299" s="8">
        <v>2.7968000156184201E-2</v>
      </c>
      <c r="E299">
        <f>-LOG10(Table5[[#This Row],[Pairwise Td FDR]])</f>
        <v>1.5533385866204215</v>
      </c>
      <c r="I299" t="s">
        <v>1681</v>
      </c>
      <c r="J299" t="s">
        <v>481</v>
      </c>
      <c r="K299" s="19">
        <v>1.30521262102873</v>
      </c>
      <c r="L299" s="19">
        <v>2.92461824244491E-2</v>
      </c>
      <c r="M299">
        <f>-LOG10(Table3[[#This Row],[Pairwise Td FDR2]])</f>
        <v>1.5339308154005891</v>
      </c>
    </row>
    <row r="300" spans="1:13" x14ac:dyDescent="0.35">
      <c r="A300" s="14" t="s">
        <v>1362</v>
      </c>
      <c r="B300" s="1" t="s">
        <v>859</v>
      </c>
      <c r="C300" s="8">
        <v>1.46921442741478</v>
      </c>
      <c r="D300" s="8">
        <v>2.80730145335432E-2</v>
      </c>
      <c r="E300">
        <f>-LOG10(Table5[[#This Row],[Pairwise Td FDR]])</f>
        <v>1.5517109494963457</v>
      </c>
      <c r="I300" t="s">
        <v>1578</v>
      </c>
      <c r="J300" t="s">
        <v>15</v>
      </c>
      <c r="K300" s="19">
        <v>1.47399383093501</v>
      </c>
      <c r="L300" s="19">
        <v>2.95709851627559E-2</v>
      </c>
      <c r="M300">
        <f>-LOG10(Table3[[#This Row],[Pairwise Td FDR2]])</f>
        <v>1.5291342066331106</v>
      </c>
    </row>
    <row r="301" spans="1:13" x14ac:dyDescent="0.35">
      <c r="A301" s="14" t="s">
        <v>1636</v>
      </c>
      <c r="B301" s="1" t="s">
        <v>419</v>
      </c>
      <c r="C301" s="8">
        <v>1.4122444653886299</v>
      </c>
      <c r="D301" s="8">
        <v>2.80730145335432E-2</v>
      </c>
      <c r="E301">
        <f>-LOG10(Table5[[#This Row],[Pairwise Td FDR]])</f>
        <v>1.5517109494963457</v>
      </c>
      <c r="I301" t="s">
        <v>1352</v>
      </c>
      <c r="J301" t="s">
        <v>854</v>
      </c>
      <c r="K301" s="19">
        <v>1.4172002768245</v>
      </c>
      <c r="L301" s="19">
        <v>2.99168109160266E-2</v>
      </c>
      <c r="M301">
        <f>-LOG10(Table3[[#This Row],[Pairwise Td FDR2]])</f>
        <v>1.524084703434208</v>
      </c>
    </row>
    <row r="302" spans="1:13" x14ac:dyDescent="0.35">
      <c r="A302" s="14" t="s">
        <v>1801</v>
      </c>
      <c r="B302" s="1" t="s">
        <v>1138</v>
      </c>
      <c r="C302" s="8">
        <v>1.35162163450619</v>
      </c>
      <c r="D302" s="8">
        <v>2.80730145335432E-2</v>
      </c>
      <c r="E302">
        <f>-LOG10(Table5[[#This Row],[Pairwise Td FDR]])</f>
        <v>1.5517109494963457</v>
      </c>
      <c r="I302" t="s">
        <v>1371</v>
      </c>
      <c r="J302" t="s">
        <v>2</v>
      </c>
      <c r="K302" s="19">
        <v>1.2424505813076001</v>
      </c>
      <c r="L302" s="19">
        <v>2.99168109160266E-2</v>
      </c>
      <c r="M302">
        <f>-LOG10(Table3[[#This Row],[Pairwise Td FDR2]])</f>
        <v>1.524084703434208</v>
      </c>
    </row>
    <row r="303" spans="1:13" x14ac:dyDescent="0.35">
      <c r="A303" s="14" t="s">
        <v>699</v>
      </c>
      <c r="B303" s="1" t="s">
        <v>699</v>
      </c>
      <c r="C303" s="8">
        <v>1.2025669999067199</v>
      </c>
      <c r="D303" s="8">
        <v>2.80730145335432E-2</v>
      </c>
      <c r="E303">
        <f>-LOG10(Table5[[#This Row],[Pairwise Td FDR]])</f>
        <v>1.5517109494963457</v>
      </c>
      <c r="I303" t="s">
        <v>520</v>
      </c>
      <c r="J303" t="s">
        <v>520</v>
      </c>
      <c r="K303" s="19">
        <v>1.18590403646641</v>
      </c>
      <c r="L303" s="19">
        <v>2.99168109160266E-2</v>
      </c>
      <c r="M303">
        <f>-LOG10(Table3[[#This Row],[Pairwise Td FDR2]])</f>
        <v>1.524084703434208</v>
      </c>
    </row>
    <row r="304" spans="1:13" x14ac:dyDescent="0.35">
      <c r="A304" s="14" t="s">
        <v>1634</v>
      </c>
      <c r="B304" s="1" t="s">
        <v>416</v>
      </c>
      <c r="C304" s="8">
        <v>1.69401814956101</v>
      </c>
      <c r="D304" s="8">
        <v>2.8267129759824001E-2</v>
      </c>
      <c r="E304">
        <f>-LOG10(Table5[[#This Row],[Pairwise Td FDR]])</f>
        <v>1.5487182874692438</v>
      </c>
      <c r="I304" t="s">
        <v>1438</v>
      </c>
      <c r="J304" t="s">
        <v>185</v>
      </c>
      <c r="K304" s="19">
        <v>1.55095180974816</v>
      </c>
      <c r="L304" s="19">
        <v>2.9975516818338099E-2</v>
      </c>
      <c r="M304">
        <f>-LOG10(Table3[[#This Row],[Pairwise Td FDR2]])</f>
        <v>1.5232333203419595</v>
      </c>
    </row>
    <row r="305" spans="1:13" x14ac:dyDescent="0.35">
      <c r="A305" s="14" t="s">
        <v>1694</v>
      </c>
      <c r="B305" s="1" t="s">
        <v>1067</v>
      </c>
      <c r="C305" s="8">
        <v>1.3747813480087001</v>
      </c>
      <c r="D305" s="8">
        <v>2.8267129759824001E-2</v>
      </c>
      <c r="E305">
        <f>-LOG10(Table5[[#This Row],[Pairwise Td FDR]])</f>
        <v>1.5487182874692438</v>
      </c>
      <c r="I305" t="s">
        <v>1544</v>
      </c>
      <c r="J305" t="s">
        <v>311</v>
      </c>
      <c r="K305" s="19">
        <v>1.2301928939467499</v>
      </c>
      <c r="L305" s="19">
        <v>2.9975516818338099E-2</v>
      </c>
      <c r="M305">
        <f>-LOG10(Table3[[#This Row],[Pairwise Td FDR2]])</f>
        <v>1.5232333203419595</v>
      </c>
    </row>
    <row r="306" spans="1:13" x14ac:dyDescent="0.35">
      <c r="A306" s="14" t="s">
        <v>1772</v>
      </c>
      <c r="B306" s="1" t="s">
        <v>574</v>
      </c>
      <c r="C306" s="8">
        <v>2.5315995887151699</v>
      </c>
      <c r="D306" s="8">
        <v>2.8267129759824001E-2</v>
      </c>
      <c r="E306">
        <f>-LOG10(Table5[[#This Row],[Pairwise Td FDR]])</f>
        <v>1.5487182874692438</v>
      </c>
      <c r="I306" t="s">
        <v>1351</v>
      </c>
      <c r="J306" t="s">
        <v>86</v>
      </c>
      <c r="K306" s="19">
        <v>1.4382735449493</v>
      </c>
      <c r="L306" s="19">
        <v>3.0021587394296102E-2</v>
      </c>
      <c r="M306">
        <f>-LOG10(Table3[[#This Row],[Pairwise Td FDR2]])</f>
        <v>1.5225663481234903</v>
      </c>
    </row>
    <row r="307" spans="1:13" x14ac:dyDescent="0.35">
      <c r="A307" s="14" t="s">
        <v>1719</v>
      </c>
      <c r="B307" s="1" t="s">
        <v>515</v>
      </c>
      <c r="C307" s="8">
        <v>1.26273229991856</v>
      </c>
      <c r="D307" s="8">
        <v>2.8270848482872001E-2</v>
      </c>
      <c r="E307">
        <f>-LOG10(Table5[[#This Row],[Pairwise Td FDR]])</f>
        <v>1.5486611569898032</v>
      </c>
      <c r="I307" t="s">
        <v>1415</v>
      </c>
      <c r="J307" t="s">
        <v>894</v>
      </c>
      <c r="K307" s="19">
        <v>1.3437126599049101</v>
      </c>
      <c r="L307" s="19">
        <v>3.00842333424419E-2</v>
      </c>
      <c r="M307">
        <f>-LOG10(Table3[[#This Row],[Pairwise Td FDR2]])</f>
        <v>1.5216610514613207</v>
      </c>
    </row>
    <row r="308" spans="1:13" x14ac:dyDescent="0.35">
      <c r="A308" s="14" t="s">
        <v>1983</v>
      </c>
      <c r="B308" s="1" t="s">
        <v>1253</v>
      </c>
      <c r="C308" s="8">
        <v>1.3698944296920901</v>
      </c>
      <c r="D308" s="8">
        <v>2.8270848482872001E-2</v>
      </c>
      <c r="E308">
        <f>-LOG10(Table5[[#This Row],[Pairwise Td FDR]])</f>
        <v>1.5486611569898032</v>
      </c>
      <c r="I308" t="s">
        <v>1488</v>
      </c>
      <c r="J308" t="s">
        <v>943</v>
      </c>
      <c r="K308" s="19">
        <v>1.4638689487841501</v>
      </c>
      <c r="L308" s="19">
        <v>3.00842333424419E-2</v>
      </c>
      <c r="M308">
        <f>-LOG10(Table3[[#This Row],[Pairwise Td FDR2]])</f>
        <v>1.5216610514613207</v>
      </c>
    </row>
    <row r="309" spans="1:13" x14ac:dyDescent="0.35">
      <c r="A309" s="14" t="s">
        <v>1452</v>
      </c>
      <c r="B309" s="1" t="s">
        <v>199</v>
      </c>
      <c r="C309" s="8">
        <v>1.3149246602863001</v>
      </c>
      <c r="D309" s="8">
        <v>2.83934570603274E-2</v>
      </c>
      <c r="E309">
        <f>-LOG10(Table5[[#This Row],[Pairwise Td FDR]])</f>
        <v>1.5467817265012898</v>
      </c>
      <c r="I309" t="s">
        <v>971</v>
      </c>
      <c r="J309" t="s">
        <v>971</v>
      </c>
      <c r="K309" s="19">
        <v>1.2967362370031099</v>
      </c>
      <c r="L309" s="19">
        <v>3.00842333424419E-2</v>
      </c>
      <c r="M309">
        <f>-LOG10(Table3[[#This Row],[Pairwise Td FDR2]])</f>
        <v>1.5216610514613207</v>
      </c>
    </row>
    <row r="310" spans="1:13" x14ac:dyDescent="0.35">
      <c r="A310" s="14" t="s">
        <v>1363</v>
      </c>
      <c r="B310" s="1" t="s">
        <v>861</v>
      </c>
      <c r="C310" s="8">
        <v>2.0051224296185399</v>
      </c>
      <c r="D310" s="8">
        <v>2.9054242126541899E-2</v>
      </c>
      <c r="E310">
        <f>-LOG10(Table5[[#This Row],[Pairwise Td FDR]])</f>
        <v>1.5367904485526411</v>
      </c>
      <c r="I310" t="s">
        <v>1319</v>
      </c>
      <c r="J310" t="s">
        <v>54</v>
      </c>
      <c r="K310" s="19">
        <v>1.22531036996376</v>
      </c>
      <c r="L310" s="19">
        <v>3.01592389812659E-2</v>
      </c>
      <c r="M310">
        <f>-LOG10(Table3[[#This Row],[Pairwise Td FDR2]])</f>
        <v>1.520579621370125</v>
      </c>
    </row>
    <row r="311" spans="1:13" x14ac:dyDescent="0.35">
      <c r="A311" s="14" t="s">
        <v>1421</v>
      </c>
      <c r="B311" s="1" t="s">
        <v>167</v>
      </c>
      <c r="C311" s="8">
        <v>1.2824354382605301</v>
      </c>
      <c r="D311" s="8">
        <v>2.9054242126541899E-2</v>
      </c>
      <c r="E311">
        <f>-LOG10(Table5[[#This Row],[Pairwise Td FDR]])</f>
        <v>1.5367904485526411</v>
      </c>
      <c r="I311" t="s">
        <v>1539</v>
      </c>
      <c r="J311" t="s">
        <v>980</v>
      </c>
      <c r="K311" s="19">
        <v>1.29527698556689</v>
      </c>
      <c r="L311" s="19">
        <v>3.01592389812659E-2</v>
      </c>
      <c r="M311">
        <f>-LOG10(Table3[[#This Row],[Pairwise Td FDR2]])</f>
        <v>1.520579621370125</v>
      </c>
    </row>
    <row r="312" spans="1:13" x14ac:dyDescent="0.35">
      <c r="A312" s="14" t="s">
        <v>1602</v>
      </c>
      <c r="B312" s="1" t="s">
        <v>379</v>
      </c>
      <c r="C312" s="8">
        <v>1.2644505144187701</v>
      </c>
      <c r="D312" s="8">
        <v>2.9054242126541899E-2</v>
      </c>
      <c r="E312">
        <f>-LOG10(Table5[[#This Row],[Pairwise Td FDR]])</f>
        <v>1.5367904485526411</v>
      </c>
      <c r="I312" t="s">
        <v>1824</v>
      </c>
      <c r="J312" t="s">
        <v>619</v>
      </c>
      <c r="K312" s="19">
        <v>1.2527988730242401</v>
      </c>
      <c r="L312" s="19">
        <v>3.01592389812659E-2</v>
      </c>
      <c r="M312">
        <f>-LOG10(Table3[[#This Row],[Pairwise Td FDR2]])</f>
        <v>1.520579621370125</v>
      </c>
    </row>
    <row r="313" spans="1:13" x14ac:dyDescent="0.35">
      <c r="A313" s="14" t="s">
        <v>1699</v>
      </c>
      <c r="B313" s="1" t="s">
        <v>497</v>
      </c>
      <c r="C313" s="8">
        <v>1.2146573555048401</v>
      </c>
      <c r="D313" s="8">
        <v>2.9054242126541899E-2</v>
      </c>
      <c r="E313">
        <f>-LOG10(Table5[[#This Row],[Pairwise Td FDR]])</f>
        <v>1.5367904485526411</v>
      </c>
      <c r="I313" t="s">
        <v>647</v>
      </c>
      <c r="J313" t="s">
        <v>647</v>
      </c>
      <c r="K313" s="19">
        <v>-1.8797556844219301</v>
      </c>
      <c r="L313" s="19">
        <v>3.01592389812659E-2</v>
      </c>
      <c r="M313">
        <f>-LOG10(Table3[[#This Row],[Pairwise Td FDR2]])</f>
        <v>1.520579621370125</v>
      </c>
    </row>
    <row r="314" spans="1:13" x14ac:dyDescent="0.35">
      <c r="A314" s="14" t="s">
        <v>1784</v>
      </c>
      <c r="B314" s="1" t="s">
        <v>587</v>
      </c>
      <c r="C314" s="8">
        <v>1.43093170987286</v>
      </c>
      <c r="D314" s="8">
        <v>2.9054242126541899E-2</v>
      </c>
      <c r="E314">
        <f>-LOG10(Table5[[#This Row],[Pairwise Td FDR]])</f>
        <v>1.5367904485526411</v>
      </c>
      <c r="I314" t="s">
        <v>1546</v>
      </c>
      <c r="J314" t="s">
        <v>313</v>
      </c>
      <c r="K314" s="19">
        <v>2.9504567211362902</v>
      </c>
      <c r="L314" s="19">
        <v>3.0206719378052398E-2</v>
      </c>
      <c r="M314">
        <f>-LOG10(Table3[[#This Row],[Pairwise Td FDR2]])</f>
        <v>1.5198964390224683</v>
      </c>
    </row>
    <row r="315" spans="1:13" x14ac:dyDescent="0.35">
      <c r="A315" s="14" t="s">
        <v>1815</v>
      </c>
      <c r="B315" s="1" t="s">
        <v>1149</v>
      </c>
      <c r="C315" s="8">
        <v>1.4199635080706701</v>
      </c>
      <c r="D315" s="8">
        <v>2.9054242126541899E-2</v>
      </c>
      <c r="E315">
        <f>-LOG10(Table5[[#This Row],[Pairwise Td FDR]])</f>
        <v>1.5367904485526411</v>
      </c>
      <c r="I315" t="s">
        <v>1718</v>
      </c>
      <c r="J315" t="s">
        <v>1081</v>
      </c>
      <c r="K315" s="19">
        <v>1.47467667061231</v>
      </c>
      <c r="L315" s="19">
        <v>3.0206719378052398E-2</v>
      </c>
      <c r="M315">
        <f>-LOG10(Table3[[#This Row],[Pairwise Td FDR2]])</f>
        <v>1.5198964390224683</v>
      </c>
    </row>
    <row r="316" spans="1:13" x14ac:dyDescent="0.35">
      <c r="A316" s="14" t="s">
        <v>1295</v>
      </c>
      <c r="B316" s="1" t="s">
        <v>684</v>
      </c>
      <c r="C316" s="8">
        <v>3.0889518397236602</v>
      </c>
      <c r="D316" s="8">
        <v>2.9054242126541899E-2</v>
      </c>
      <c r="E316">
        <f>-LOG10(Table5[[#This Row],[Pairwise Td FDR]])</f>
        <v>1.5367904485526411</v>
      </c>
      <c r="I316" t="s">
        <v>1453</v>
      </c>
      <c r="J316" t="s">
        <v>915</v>
      </c>
      <c r="K316" s="19">
        <v>1.29070144854133</v>
      </c>
      <c r="L316" s="19">
        <v>3.02470567092855E-2</v>
      </c>
      <c r="M316">
        <f>-LOG10(Table3[[#This Row],[Pairwise Td FDR2]])</f>
        <v>1.5193168794282514</v>
      </c>
    </row>
    <row r="317" spans="1:13" x14ac:dyDescent="0.35">
      <c r="A317" s="14" t="s">
        <v>1681</v>
      </c>
      <c r="B317" s="1" t="s">
        <v>481</v>
      </c>
      <c r="C317" s="8">
        <v>1.30521262102873</v>
      </c>
      <c r="D317" s="8">
        <v>2.92461824244491E-2</v>
      </c>
      <c r="E317">
        <f>-LOG10(Table5[[#This Row],[Pairwise Td FDR]])</f>
        <v>1.5339308154005891</v>
      </c>
      <c r="I317" t="s">
        <v>337</v>
      </c>
      <c r="J317" t="s">
        <v>337</v>
      </c>
      <c r="K317" s="19">
        <v>-1.7971937268790901</v>
      </c>
      <c r="L317" s="19">
        <v>3.02470567092855E-2</v>
      </c>
      <c r="M317">
        <f>-LOG10(Table3[[#This Row],[Pairwise Td FDR2]])</f>
        <v>1.5193168794282514</v>
      </c>
    </row>
    <row r="318" spans="1:13" x14ac:dyDescent="0.35">
      <c r="A318" s="14" t="s">
        <v>1578</v>
      </c>
      <c r="B318" s="1" t="s">
        <v>15</v>
      </c>
      <c r="C318" s="8">
        <v>1.47399383093501</v>
      </c>
      <c r="D318" s="8">
        <v>2.95709851627559E-2</v>
      </c>
      <c r="E318">
        <f>-LOG10(Table5[[#This Row],[Pairwise Td FDR]])</f>
        <v>1.5291342066331106</v>
      </c>
      <c r="I318" t="s">
        <v>343</v>
      </c>
      <c r="J318" t="s">
        <v>343</v>
      </c>
      <c r="K318" s="19">
        <v>1.4027599928786501</v>
      </c>
      <c r="L318" s="19">
        <v>3.02470567092855E-2</v>
      </c>
      <c r="M318">
        <f>-LOG10(Table3[[#This Row],[Pairwise Td FDR2]])</f>
        <v>1.5193168794282514</v>
      </c>
    </row>
    <row r="319" spans="1:13" x14ac:dyDescent="0.35">
      <c r="A319" s="14" t="s">
        <v>1352</v>
      </c>
      <c r="B319" s="1" t="s">
        <v>854</v>
      </c>
      <c r="C319" s="8">
        <v>1.4172002768245</v>
      </c>
      <c r="D319" s="8">
        <v>2.99168109160266E-2</v>
      </c>
      <c r="E319">
        <f>-LOG10(Table5[[#This Row],[Pairwise Td FDR]])</f>
        <v>1.524084703434208</v>
      </c>
      <c r="I319" t="s">
        <v>1624</v>
      </c>
      <c r="J319" t="s">
        <v>1034</v>
      </c>
      <c r="K319" s="19">
        <v>1.38940669487594</v>
      </c>
      <c r="L319" s="19">
        <v>3.02470567092855E-2</v>
      </c>
      <c r="M319">
        <f>-LOG10(Table3[[#This Row],[Pairwise Td FDR2]])</f>
        <v>1.5193168794282514</v>
      </c>
    </row>
    <row r="320" spans="1:13" x14ac:dyDescent="0.35">
      <c r="A320" s="14" t="s">
        <v>1371</v>
      </c>
      <c r="B320" s="1" t="s">
        <v>2</v>
      </c>
      <c r="C320" s="8">
        <v>1.2424505813076001</v>
      </c>
      <c r="D320" s="8">
        <v>2.99168109160266E-2</v>
      </c>
      <c r="E320">
        <f>-LOG10(Table5[[#This Row],[Pairwise Td FDR]])</f>
        <v>1.524084703434208</v>
      </c>
      <c r="I320" t="s">
        <v>1641</v>
      </c>
      <c r="J320" t="s">
        <v>424</v>
      </c>
      <c r="K320" s="19">
        <v>1.4080644307717201</v>
      </c>
      <c r="L320" s="19">
        <v>3.02470567092855E-2</v>
      </c>
      <c r="M320">
        <f>-LOG10(Table3[[#This Row],[Pairwise Td FDR2]])</f>
        <v>1.5193168794282514</v>
      </c>
    </row>
    <row r="321" spans="1:13" x14ac:dyDescent="0.35">
      <c r="A321" s="14" t="s">
        <v>520</v>
      </c>
      <c r="B321" s="1" t="s">
        <v>520</v>
      </c>
      <c r="C321" s="8">
        <v>1.18590403646641</v>
      </c>
      <c r="D321" s="8">
        <v>2.99168109160266E-2</v>
      </c>
      <c r="E321">
        <f>-LOG10(Table5[[#This Row],[Pairwise Td FDR]])</f>
        <v>1.524084703434208</v>
      </c>
      <c r="I321" t="s">
        <v>1644</v>
      </c>
      <c r="J321" t="s">
        <v>427</v>
      </c>
      <c r="K321" s="19">
        <v>1.49962546921354</v>
      </c>
      <c r="L321" s="19">
        <v>3.02470567092855E-2</v>
      </c>
      <c r="M321">
        <f>-LOG10(Table3[[#This Row],[Pairwise Td FDR2]])</f>
        <v>1.5193168794282514</v>
      </c>
    </row>
    <row r="322" spans="1:13" x14ac:dyDescent="0.35">
      <c r="A322" s="14" t="s">
        <v>1438</v>
      </c>
      <c r="B322" s="1" t="s">
        <v>185</v>
      </c>
      <c r="C322" s="8">
        <v>1.55095180974816</v>
      </c>
      <c r="D322" s="8">
        <v>2.9975516818338099E-2</v>
      </c>
      <c r="E322">
        <f>-LOG10(Table5[[#This Row],[Pairwise Td FDR]])</f>
        <v>1.5232333203419595</v>
      </c>
      <c r="I322" t="s">
        <v>1651</v>
      </c>
      <c r="J322" t="s">
        <v>441</v>
      </c>
      <c r="K322" s="19">
        <v>1.4786166112789301</v>
      </c>
      <c r="L322" s="19">
        <v>3.02470567092855E-2</v>
      </c>
      <c r="M322">
        <f>-LOG10(Table3[[#This Row],[Pairwise Td FDR2]])</f>
        <v>1.5193168794282514</v>
      </c>
    </row>
    <row r="323" spans="1:13" x14ac:dyDescent="0.35">
      <c r="A323" s="14" t="s">
        <v>1544</v>
      </c>
      <c r="B323" s="1" t="s">
        <v>311</v>
      </c>
      <c r="C323" s="8">
        <v>1.2301928939467499</v>
      </c>
      <c r="D323" s="8">
        <v>2.9975516818338099E-2</v>
      </c>
      <c r="E323">
        <f>-LOG10(Table5[[#This Row],[Pairwise Td FDR]])</f>
        <v>1.5232333203419595</v>
      </c>
      <c r="I323" t="s">
        <v>1394</v>
      </c>
      <c r="J323" t="s">
        <v>138</v>
      </c>
      <c r="K323" s="19">
        <v>1.29905756927661</v>
      </c>
      <c r="L323" s="19">
        <v>3.02506960677109E-2</v>
      </c>
      <c r="M323">
        <f>-LOG10(Table3[[#This Row],[Pairwise Td FDR2]])</f>
        <v>1.5192646277920774</v>
      </c>
    </row>
    <row r="324" spans="1:13" x14ac:dyDescent="0.35">
      <c r="A324" s="14" t="s">
        <v>1351</v>
      </c>
      <c r="B324" s="1" t="s">
        <v>86</v>
      </c>
      <c r="C324" s="8">
        <v>1.4382735449493</v>
      </c>
      <c r="D324" s="8">
        <v>3.0021587394296102E-2</v>
      </c>
      <c r="E324">
        <f>-LOG10(Table5[[#This Row],[Pairwise Td FDR]])</f>
        <v>1.5225663481234903</v>
      </c>
      <c r="I324" t="s">
        <v>1498</v>
      </c>
      <c r="J324" t="s">
        <v>251</v>
      </c>
      <c r="K324" s="19">
        <v>1.2633347297793101</v>
      </c>
      <c r="L324" s="19">
        <v>3.02506960677109E-2</v>
      </c>
      <c r="M324">
        <f>-LOG10(Table3[[#This Row],[Pairwise Td FDR2]])</f>
        <v>1.5192646277920774</v>
      </c>
    </row>
    <row r="325" spans="1:13" x14ac:dyDescent="0.35">
      <c r="A325" s="14" t="s">
        <v>1415</v>
      </c>
      <c r="B325" s="1" t="s">
        <v>894</v>
      </c>
      <c r="C325" s="8">
        <v>1.3437126599049101</v>
      </c>
      <c r="D325" s="8">
        <v>3.00842333424419E-2</v>
      </c>
      <c r="E325">
        <f>-LOG10(Table5[[#This Row],[Pairwise Td FDR]])</f>
        <v>1.5216610514613207</v>
      </c>
      <c r="I325" t="s">
        <v>1635</v>
      </c>
      <c r="J325" t="s">
        <v>417</v>
      </c>
      <c r="K325" s="19">
        <v>1.2707406829305301</v>
      </c>
      <c r="L325" s="19">
        <v>3.02506960677109E-2</v>
      </c>
      <c r="M325">
        <f>-LOG10(Table3[[#This Row],[Pairwise Td FDR2]])</f>
        <v>1.5192646277920774</v>
      </c>
    </row>
    <row r="326" spans="1:13" x14ac:dyDescent="0.35">
      <c r="A326" s="14" t="s">
        <v>1488</v>
      </c>
      <c r="B326" s="1" t="s">
        <v>943</v>
      </c>
      <c r="C326" s="8">
        <v>1.4638689487841501</v>
      </c>
      <c r="D326" s="8">
        <v>3.00842333424419E-2</v>
      </c>
      <c r="E326">
        <f>-LOG10(Table5[[#This Row],[Pairwise Td FDR]])</f>
        <v>1.5216610514613207</v>
      </c>
      <c r="I326" t="s">
        <v>1785</v>
      </c>
      <c r="J326" t="s">
        <v>588</v>
      </c>
      <c r="K326" s="19">
        <v>1.19077386109142</v>
      </c>
      <c r="L326" s="19">
        <v>3.02506960677109E-2</v>
      </c>
      <c r="M326">
        <f>-LOG10(Table3[[#This Row],[Pairwise Td FDR2]])</f>
        <v>1.5192646277920774</v>
      </c>
    </row>
    <row r="327" spans="1:13" x14ac:dyDescent="0.35">
      <c r="A327" s="14" t="s">
        <v>971</v>
      </c>
      <c r="B327" s="1" t="s">
        <v>971</v>
      </c>
      <c r="C327" s="8">
        <v>1.2967362370031099</v>
      </c>
      <c r="D327" s="8">
        <v>3.00842333424419E-2</v>
      </c>
      <c r="E327">
        <f>-LOG10(Table5[[#This Row],[Pairwise Td FDR]])</f>
        <v>1.5216610514613207</v>
      </c>
      <c r="I327" t="s">
        <v>1796</v>
      </c>
      <c r="J327" t="s">
        <v>597</v>
      </c>
      <c r="K327" s="19">
        <v>1.26537063858235</v>
      </c>
      <c r="L327" s="19">
        <v>3.02506960677109E-2</v>
      </c>
      <c r="M327">
        <f>-LOG10(Table3[[#This Row],[Pairwise Td FDR2]])</f>
        <v>1.5192646277920774</v>
      </c>
    </row>
    <row r="328" spans="1:13" x14ac:dyDescent="0.35">
      <c r="A328" s="14" t="s">
        <v>1319</v>
      </c>
      <c r="B328" s="1" t="s">
        <v>54</v>
      </c>
      <c r="C328" s="8">
        <v>1.22531036996376</v>
      </c>
      <c r="D328" s="8">
        <v>3.01592389812659E-2</v>
      </c>
      <c r="E328">
        <f>-LOG10(Table5[[#This Row],[Pairwise Td FDR]])</f>
        <v>1.520579621370125</v>
      </c>
      <c r="I328" t="s">
        <v>1153</v>
      </c>
      <c r="J328" t="s">
        <v>1153</v>
      </c>
      <c r="K328" s="19">
        <v>1.7116430721262701</v>
      </c>
      <c r="L328" s="19">
        <v>3.02506960677109E-2</v>
      </c>
      <c r="M328">
        <f>-LOG10(Table3[[#This Row],[Pairwise Td FDR2]])</f>
        <v>1.5192646277920774</v>
      </c>
    </row>
    <row r="329" spans="1:13" x14ac:dyDescent="0.35">
      <c r="A329" s="14" t="s">
        <v>1539</v>
      </c>
      <c r="B329" s="1" t="s">
        <v>980</v>
      </c>
      <c r="C329" s="8">
        <v>1.29527698556689</v>
      </c>
      <c r="D329" s="8">
        <v>3.01592389812659E-2</v>
      </c>
      <c r="E329">
        <f>-LOG10(Table5[[#This Row],[Pairwise Td FDR]])</f>
        <v>1.520579621370125</v>
      </c>
      <c r="I329" t="s">
        <v>1671</v>
      </c>
      <c r="J329" t="s">
        <v>462</v>
      </c>
      <c r="K329" s="19">
        <v>1.78822481882672</v>
      </c>
      <c r="L329" s="19">
        <v>3.0295795800511699E-2</v>
      </c>
      <c r="M329">
        <f>-LOG10(Table3[[#This Row],[Pairwise Td FDR2]])</f>
        <v>1.5186176351056697</v>
      </c>
    </row>
    <row r="330" spans="1:13" x14ac:dyDescent="0.35">
      <c r="A330" s="14" t="s">
        <v>1824</v>
      </c>
      <c r="B330" s="1" t="s">
        <v>619</v>
      </c>
      <c r="C330" s="8">
        <v>1.2527988730242401</v>
      </c>
      <c r="D330" s="8">
        <v>3.01592389812659E-2</v>
      </c>
      <c r="E330">
        <f>-LOG10(Table5[[#This Row],[Pairwise Td FDR]])</f>
        <v>1.520579621370125</v>
      </c>
      <c r="I330" t="s">
        <v>1806</v>
      </c>
      <c r="J330" t="s">
        <v>1143</v>
      </c>
      <c r="K330" s="19">
        <v>2.3557914021433501</v>
      </c>
      <c r="L330" s="19">
        <v>3.0295795800511699E-2</v>
      </c>
      <c r="M330">
        <f>-LOG10(Table3[[#This Row],[Pairwise Td FDR2]])</f>
        <v>1.5186176351056697</v>
      </c>
    </row>
    <row r="331" spans="1:13" x14ac:dyDescent="0.35">
      <c r="A331" s="14" t="s">
        <v>647</v>
      </c>
      <c r="B331" s="1" t="s">
        <v>647</v>
      </c>
      <c r="C331" s="8">
        <v>-1.8797556844219301</v>
      </c>
      <c r="D331" s="8">
        <v>3.01592389812659E-2</v>
      </c>
      <c r="E331">
        <f>-LOG10(Table5[[#This Row],[Pairwise Td FDR]])</f>
        <v>1.520579621370125</v>
      </c>
      <c r="I331" t="s">
        <v>1522</v>
      </c>
      <c r="J331" t="s">
        <v>963</v>
      </c>
      <c r="K331" s="19">
        <v>2.1337332896288599</v>
      </c>
      <c r="L331" s="19">
        <v>3.0372711918627601E-2</v>
      </c>
      <c r="M331">
        <f>-LOG10(Table3[[#This Row],[Pairwise Td FDR2]])</f>
        <v>1.5175164290658194</v>
      </c>
    </row>
    <row r="332" spans="1:13" x14ac:dyDescent="0.35">
      <c r="A332" s="14" t="s">
        <v>1296</v>
      </c>
      <c r="B332" s="1" t="s">
        <v>33</v>
      </c>
      <c r="C332" s="8">
        <v>2.3908996861898202</v>
      </c>
      <c r="D332" s="8">
        <v>3.01592389812659E-2</v>
      </c>
      <c r="E332">
        <f>-LOG10(Table5[[#This Row],[Pairwise Td FDR]])</f>
        <v>1.520579621370125</v>
      </c>
      <c r="I332" t="s">
        <v>866</v>
      </c>
      <c r="J332" t="s">
        <v>866</v>
      </c>
      <c r="K332" s="19">
        <v>1.1807515193007101</v>
      </c>
      <c r="L332" s="19">
        <v>3.04059307527106E-2</v>
      </c>
      <c r="M332">
        <f>-LOG10(Table3[[#This Row],[Pairwise Td FDR2]])</f>
        <v>1.5170416979056633</v>
      </c>
    </row>
    <row r="333" spans="1:13" x14ac:dyDescent="0.35">
      <c r="A333" s="14" t="s">
        <v>1546</v>
      </c>
      <c r="B333" s="1" t="s">
        <v>313</v>
      </c>
      <c r="C333" s="8">
        <v>2.9504567211362902</v>
      </c>
      <c r="D333" s="8">
        <v>3.0206719378052398E-2</v>
      </c>
      <c r="E333">
        <f>-LOG10(Table5[[#This Row],[Pairwise Td FDR]])</f>
        <v>1.5198964390224683</v>
      </c>
      <c r="I333" t="s">
        <v>1380</v>
      </c>
      <c r="J333" t="s">
        <v>873</v>
      </c>
      <c r="K333" s="19">
        <v>1.2938141434077499</v>
      </c>
      <c r="L333" s="19">
        <v>3.04059307527106E-2</v>
      </c>
      <c r="M333">
        <f>-LOG10(Table3[[#This Row],[Pairwise Td FDR2]])</f>
        <v>1.5170416979056633</v>
      </c>
    </row>
    <row r="334" spans="1:13" x14ac:dyDescent="0.35">
      <c r="A334" s="14" t="s">
        <v>1718</v>
      </c>
      <c r="B334" s="1" t="s">
        <v>1081</v>
      </c>
      <c r="C334" s="8">
        <v>1.47467667061231</v>
      </c>
      <c r="D334" s="8">
        <v>3.0206719378052398E-2</v>
      </c>
      <c r="E334">
        <f>-LOG10(Table5[[#This Row],[Pairwise Td FDR]])</f>
        <v>1.5198964390224683</v>
      </c>
      <c r="I334" t="s">
        <v>1600</v>
      </c>
      <c r="J334" t="s">
        <v>377</v>
      </c>
      <c r="K334" s="19">
        <v>1.6851920025700899</v>
      </c>
      <c r="L334" s="19">
        <v>3.0488525897198901E-2</v>
      </c>
      <c r="M334">
        <f>-LOG10(Table3[[#This Row],[Pairwise Td FDR2]])</f>
        <v>1.5158635730169923</v>
      </c>
    </row>
    <row r="335" spans="1:13" x14ac:dyDescent="0.35">
      <c r="A335" s="14" t="s">
        <v>1453</v>
      </c>
      <c r="B335" s="1" t="s">
        <v>915</v>
      </c>
      <c r="C335" s="8">
        <v>1.29070144854133</v>
      </c>
      <c r="D335" s="8">
        <v>3.02470567092855E-2</v>
      </c>
      <c r="E335">
        <f>-LOG10(Table5[[#This Row],[Pairwise Td FDR]])</f>
        <v>1.5193168794282514</v>
      </c>
      <c r="I335" t="s">
        <v>1311</v>
      </c>
      <c r="J335" t="s">
        <v>46</v>
      </c>
      <c r="K335" s="19">
        <v>1.3947808615488</v>
      </c>
      <c r="L335" s="19">
        <v>3.0578748361781399E-2</v>
      </c>
      <c r="M335">
        <f>-LOG10(Table3[[#This Row],[Pairwise Td FDR2]])</f>
        <v>1.5145802949438532</v>
      </c>
    </row>
    <row r="336" spans="1:13" x14ac:dyDescent="0.35">
      <c r="A336" s="14" t="s">
        <v>337</v>
      </c>
      <c r="B336" s="1" t="s">
        <v>337</v>
      </c>
      <c r="C336" s="8">
        <v>-1.7971937268790901</v>
      </c>
      <c r="D336" s="8">
        <v>3.02470567092855E-2</v>
      </c>
      <c r="E336">
        <f>-LOG10(Table5[[#This Row],[Pairwise Td FDR]])</f>
        <v>1.5193168794282514</v>
      </c>
      <c r="I336" t="s">
        <v>1324</v>
      </c>
      <c r="J336" t="s">
        <v>833</v>
      </c>
      <c r="K336" s="19">
        <v>1.3675844165892701</v>
      </c>
      <c r="L336" s="19">
        <v>3.0578748361781399E-2</v>
      </c>
      <c r="M336">
        <f>-LOG10(Table3[[#This Row],[Pairwise Td FDR2]])</f>
        <v>1.5145802949438532</v>
      </c>
    </row>
    <row r="337" spans="1:13" x14ac:dyDescent="0.35">
      <c r="A337" s="14" t="s">
        <v>343</v>
      </c>
      <c r="B337" s="1" t="s">
        <v>343</v>
      </c>
      <c r="C337" s="8">
        <v>1.4027599928786501</v>
      </c>
      <c r="D337" s="8">
        <v>3.02470567092855E-2</v>
      </c>
      <c r="E337">
        <f>-LOG10(Table5[[#This Row],[Pairwise Td FDR]])</f>
        <v>1.5193168794282514</v>
      </c>
      <c r="I337" t="s">
        <v>1368</v>
      </c>
      <c r="J337" t="s">
        <v>108</v>
      </c>
      <c r="K337" s="19">
        <v>1.2717120396844099</v>
      </c>
      <c r="L337" s="19">
        <v>3.0578748361781399E-2</v>
      </c>
      <c r="M337">
        <f>-LOG10(Table3[[#This Row],[Pairwise Td FDR2]])</f>
        <v>1.5145802949438532</v>
      </c>
    </row>
    <row r="338" spans="1:13" x14ac:dyDescent="0.35">
      <c r="A338" s="14" t="s">
        <v>1624</v>
      </c>
      <c r="B338" s="1" t="s">
        <v>1034</v>
      </c>
      <c r="C338" s="8">
        <v>1.38940669487594</v>
      </c>
      <c r="D338" s="8">
        <v>3.02470567092855E-2</v>
      </c>
      <c r="E338">
        <f>-LOG10(Table5[[#This Row],[Pairwise Td FDR]])</f>
        <v>1.5193168794282514</v>
      </c>
      <c r="I338" t="s">
        <v>1545</v>
      </c>
      <c r="J338" t="s">
        <v>983</v>
      </c>
      <c r="K338" s="19">
        <v>1.3683249313618699</v>
      </c>
      <c r="L338" s="19">
        <v>3.0578748361781399E-2</v>
      </c>
      <c r="M338">
        <f>-LOG10(Table3[[#This Row],[Pairwise Td FDR2]])</f>
        <v>1.5145802949438532</v>
      </c>
    </row>
    <row r="339" spans="1:13" x14ac:dyDescent="0.35">
      <c r="A339" s="14" t="s">
        <v>1641</v>
      </c>
      <c r="B339" s="1" t="s">
        <v>424</v>
      </c>
      <c r="C339" s="8">
        <v>1.4080644307717201</v>
      </c>
      <c r="D339" s="8">
        <v>3.02470567092855E-2</v>
      </c>
      <c r="E339">
        <f>-LOG10(Table5[[#This Row],[Pairwise Td FDR]])</f>
        <v>1.5193168794282514</v>
      </c>
      <c r="I339" t="s">
        <v>1547</v>
      </c>
      <c r="J339" t="s">
        <v>984</v>
      </c>
      <c r="K339" s="19">
        <v>2.18201509154208</v>
      </c>
      <c r="L339" s="19">
        <v>3.0578748361781399E-2</v>
      </c>
      <c r="M339">
        <f>-LOG10(Table3[[#This Row],[Pairwise Td FDR2]])</f>
        <v>1.5145802949438532</v>
      </c>
    </row>
    <row r="340" spans="1:13" x14ac:dyDescent="0.35">
      <c r="A340" s="14" t="s">
        <v>1644</v>
      </c>
      <c r="B340" s="1" t="s">
        <v>427</v>
      </c>
      <c r="C340" s="8">
        <v>1.49962546921354</v>
      </c>
      <c r="D340" s="8">
        <v>3.02470567092855E-2</v>
      </c>
      <c r="E340">
        <f>-LOG10(Table5[[#This Row],[Pairwise Td FDR]])</f>
        <v>1.5193168794282514</v>
      </c>
      <c r="I340" t="s">
        <v>391</v>
      </c>
      <c r="J340" t="s">
        <v>391</v>
      </c>
      <c r="K340" s="19">
        <v>1.6006377026468299</v>
      </c>
      <c r="L340" s="19">
        <v>3.0578748361781399E-2</v>
      </c>
      <c r="M340">
        <f>-LOG10(Table3[[#This Row],[Pairwise Td FDR2]])</f>
        <v>1.5145802949438532</v>
      </c>
    </row>
    <row r="341" spans="1:13" x14ac:dyDescent="0.35">
      <c r="A341" s="14" t="s">
        <v>1651</v>
      </c>
      <c r="B341" s="1" t="s">
        <v>441</v>
      </c>
      <c r="C341" s="8">
        <v>1.4786166112789301</v>
      </c>
      <c r="D341" s="8">
        <v>3.02470567092855E-2</v>
      </c>
      <c r="E341">
        <f>-LOG10(Table5[[#This Row],[Pairwise Td FDR]])</f>
        <v>1.5193168794282514</v>
      </c>
      <c r="I341" t="s">
        <v>1800</v>
      </c>
      <c r="J341" t="s">
        <v>600</v>
      </c>
      <c r="K341" s="19">
        <v>1.18079876034953</v>
      </c>
      <c r="L341" s="19">
        <v>3.0578748361781399E-2</v>
      </c>
      <c r="M341">
        <f>-LOG10(Table3[[#This Row],[Pairwise Td FDR2]])</f>
        <v>1.5145802949438532</v>
      </c>
    </row>
    <row r="342" spans="1:13" x14ac:dyDescent="0.35">
      <c r="A342" s="14" t="s">
        <v>1394</v>
      </c>
      <c r="B342" s="1" t="s">
        <v>138</v>
      </c>
      <c r="C342" s="8">
        <v>1.29905756927661</v>
      </c>
      <c r="D342" s="8">
        <v>3.02506960677109E-2</v>
      </c>
      <c r="E342">
        <f>-LOG10(Table5[[#This Row],[Pairwise Td FDR]])</f>
        <v>1.5192646277920774</v>
      </c>
      <c r="I342" t="s">
        <v>1820</v>
      </c>
      <c r="J342" t="s">
        <v>617</v>
      </c>
      <c r="K342" s="19">
        <v>1.26831313563988</v>
      </c>
      <c r="L342" s="19">
        <v>3.0578748361781399E-2</v>
      </c>
      <c r="M342">
        <f>-LOG10(Table3[[#This Row],[Pairwise Td FDR2]])</f>
        <v>1.5145802949438532</v>
      </c>
    </row>
    <row r="343" spans="1:13" x14ac:dyDescent="0.35">
      <c r="A343" s="14" t="s">
        <v>1498</v>
      </c>
      <c r="B343" s="1" t="s">
        <v>251</v>
      </c>
      <c r="C343" s="8">
        <v>1.2633347297793101</v>
      </c>
      <c r="D343" s="8">
        <v>3.02506960677109E-2</v>
      </c>
      <c r="E343">
        <f>-LOG10(Table5[[#This Row],[Pairwise Td FDR]])</f>
        <v>1.5192646277920774</v>
      </c>
      <c r="I343" t="s">
        <v>1160</v>
      </c>
      <c r="J343" t="s">
        <v>1160</v>
      </c>
      <c r="K343" s="19">
        <v>1.2579392192564001</v>
      </c>
      <c r="L343" s="19">
        <v>3.0578748361781399E-2</v>
      </c>
      <c r="M343">
        <f>-LOG10(Table3[[#This Row],[Pairwise Td FDR2]])</f>
        <v>1.5145802949438532</v>
      </c>
    </row>
    <row r="344" spans="1:13" x14ac:dyDescent="0.35">
      <c r="A344" s="14" t="s">
        <v>1635</v>
      </c>
      <c r="B344" s="1" t="s">
        <v>417</v>
      </c>
      <c r="C344" s="8">
        <v>1.2707406829305301</v>
      </c>
      <c r="D344" s="8">
        <v>3.02506960677109E-2</v>
      </c>
      <c r="E344">
        <f>-LOG10(Table5[[#This Row],[Pairwise Td FDR]])</f>
        <v>1.5192646277920774</v>
      </c>
      <c r="I344" t="s">
        <v>1883</v>
      </c>
      <c r="J344" t="s">
        <v>675</v>
      </c>
      <c r="K344" s="19">
        <v>2.0165598156601998</v>
      </c>
      <c r="L344" s="19">
        <v>3.0578748361781399E-2</v>
      </c>
      <c r="M344">
        <f>-LOG10(Table3[[#This Row],[Pairwise Td FDR2]])</f>
        <v>1.5145802949438532</v>
      </c>
    </row>
    <row r="345" spans="1:13" x14ac:dyDescent="0.35">
      <c r="A345" s="14" t="s">
        <v>1785</v>
      </c>
      <c r="B345" s="1" t="s">
        <v>588</v>
      </c>
      <c r="C345" s="8">
        <v>1.19077386109142</v>
      </c>
      <c r="D345" s="8">
        <v>3.02506960677109E-2</v>
      </c>
      <c r="E345">
        <f>-LOG10(Table5[[#This Row],[Pairwise Td FDR]])</f>
        <v>1.5192646277920774</v>
      </c>
      <c r="I345" t="s">
        <v>1668</v>
      </c>
      <c r="J345" t="s">
        <v>457</v>
      </c>
      <c r="K345" s="19">
        <v>1.32565284164</v>
      </c>
      <c r="L345" s="19">
        <v>3.07692209036841E-2</v>
      </c>
      <c r="M345">
        <f>-LOG10(Table3[[#This Row],[Pairwise Td FDR2]])</f>
        <v>1.5118835002268523</v>
      </c>
    </row>
    <row r="346" spans="1:13" x14ac:dyDescent="0.35">
      <c r="A346" s="14" t="s">
        <v>1796</v>
      </c>
      <c r="B346" s="1" t="s">
        <v>597</v>
      </c>
      <c r="C346" s="8">
        <v>1.26537063858235</v>
      </c>
      <c r="D346" s="8">
        <v>3.02506960677109E-2</v>
      </c>
      <c r="E346">
        <f>-LOG10(Table5[[#This Row],[Pairwise Td FDR]])</f>
        <v>1.5192646277920774</v>
      </c>
      <c r="I346" t="s">
        <v>1326</v>
      </c>
      <c r="J346" t="s">
        <v>65</v>
      </c>
      <c r="K346" s="19">
        <v>1.4492460986017499</v>
      </c>
      <c r="L346" s="19">
        <v>3.0789108702629301E-2</v>
      </c>
      <c r="M346">
        <f>-LOG10(Table3[[#This Row],[Pairwise Td FDR2]])</f>
        <v>1.5116028830725259</v>
      </c>
    </row>
    <row r="347" spans="1:13" x14ac:dyDescent="0.35">
      <c r="A347" s="14" t="s">
        <v>1153</v>
      </c>
      <c r="B347" s="1" t="s">
        <v>1153</v>
      </c>
      <c r="C347" s="8">
        <v>1.7116430721262701</v>
      </c>
      <c r="D347" s="8">
        <v>3.02506960677109E-2</v>
      </c>
      <c r="E347">
        <f>-LOG10(Table5[[#This Row],[Pairwise Td FDR]])</f>
        <v>1.5192646277920774</v>
      </c>
      <c r="I347" t="s">
        <v>1444</v>
      </c>
      <c r="J347" t="s">
        <v>190</v>
      </c>
      <c r="K347" s="19">
        <v>1.2596699767448301</v>
      </c>
      <c r="L347" s="19">
        <v>3.0789108702629301E-2</v>
      </c>
      <c r="M347">
        <f>-LOG10(Table3[[#This Row],[Pairwise Td FDR2]])</f>
        <v>1.5116028830725259</v>
      </c>
    </row>
    <row r="348" spans="1:13" x14ac:dyDescent="0.35">
      <c r="A348" s="14" t="s">
        <v>1671</v>
      </c>
      <c r="B348" s="1" t="s">
        <v>462</v>
      </c>
      <c r="C348" s="8">
        <v>1.78822481882672</v>
      </c>
      <c r="D348" s="8">
        <v>3.0295795800511699E-2</v>
      </c>
      <c r="E348">
        <f>-LOG10(Table5[[#This Row],[Pairwise Td FDR]])</f>
        <v>1.5186176351056697</v>
      </c>
      <c r="I348" t="s">
        <v>1540</v>
      </c>
      <c r="J348" t="s">
        <v>981</v>
      </c>
      <c r="K348" s="19">
        <v>1.2972927712837601</v>
      </c>
      <c r="L348" s="19">
        <v>3.0789108702629301E-2</v>
      </c>
      <c r="M348">
        <f>-LOG10(Table3[[#This Row],[Pairwise Td FDR2]])</f>
        <v>1.5116028830725259</v>
      </c>
    </row>
    <row r="349" spans="1:13" x14ac:dyDescent="0.35">
      <c r="A349" s="14" t="s">
        <v>1806</v>
      </c>
      <c r="B349" s="1" t="s">
        <v>1143</v>
      </c>
      <c r="C349" s="8">
        <v>2.3557914021433501</v>
      </c>
      <c r="D349" s="8">
        <v>3.0295795800511699E-2</v>
      </c>
      <c r="E349">
        <f>-LOG10(Table5[[#This Row],[Pairwise Td FDR]])</f>
        <v>1.5186176351056697</v>
      </c>
      <c r="I349" t="s">
        <v>1639</v>
      </c>
      <c r="J349" t="s">
        <v>1039</v>
      </c>
      <c r="K349" s="19">
        <v>1.18250854817382</v>
      </c>
      <c r="L349" s="19">
        <v>3.0789108702629301E-2</v>
      </c>
      <c r="M349">
        <f>-LOG10(Table3[[#This Row],[Pairwise Td FDR2]])</f>
        <v>1.5116028830725259</v>
      </c>
    </row>
    <row r="350" spans="1:13" x14ac:dyDescent="0.35">
      <c r="A350" s="14" t="s">
        <v>1522</v>
      </c>
      <c r="B350" s="1" t="s">
        <v>963</v>
      </c>
      <c r="C350" s="8">
        <v>2.1337332896288599</v>
      </c>
      <c r="D350" s="8">
        <v>3.0372711918627601E-2</v>
      </c>
      <c r="E350">
        <f>-LOG10(Table5[[#This Row],[Pairwise Td FDR]])</f>
        <v>1.5175164290658194</v>
      </c>
      <c r="I350" t="s">
        <v>1316</v>
      </c>
      <c r="J350" t="s">
        <v>49</v>
      </c>
      <c r="K350" s="19">
        <v>1.21488679360619</v>
      </c>
      <c r="L350" s="19">
        <v>3.07946742605032E-2</v>
      </c>
      <c r="M350">
        <f>-LOG10(Table3[[#This Row],[Pairwise Td FDR2]])</f>
        <v>1.5115243854238389</v>
      </c>
    </row>
    <row r="351" spans="1:13" x14ac:dyDescent="0.35">
      <c r="A351" s="14" t="s">
        <v>866</v>
      </c>
      <c r="B351" s="1" t="s">
        <v>866</v>
      </c>
      <c r="C351" s="8">
        <v>1.1807515193007101</v>
      </c>
      <c r="D351" s="8">
        <v>3.04059307527106E-2</v>
      </c>
      <c r="E351">
        <f>-LOG10(Table5[[#This Row],[Pairwise Td FDR]])</f>
        <v>1.5170416979056633</v>
      </c>
      <c r="I351" t="s">
        <v>1709</v>
      </c>
      <c r="J351" t="s">
        <v>1077</v>
      </c>
      <c r="K351" s="19">
        <v>1.25804855982863</v>
      </c>
      <c r="L351" s="19">
        <v>3.0841366931856198E-2</v>
      </c>
      <c r="M351">
        <f>-LOG10(Table3[[#This Row],[Pairwise Td FDR2]])</f>
        <v>1.5108663816649726</v>
      </c>
    </row>
    <row r="352" spans="1:13" x14ac:dyDescent="0.35">
      <c r="A352" s="14" t="s">
        <v>1380</v>
      </c>
      <c r="B352" s="1" t="s">
        <v>873</v>
      </c>
      <c r="C352" s="8">
        <v>1.2938141434077499</v>
      </c>
      <c r="D352" s="8">
        <v>3.04059307527106E-2</v>
      </c>
      <c r="E352">
        <f>-LOG10(Table5[[#This Row],[Pairwise Td FDR]])</f>
        <v>1.5170416979056633</v>
      </c>
      <c r="I352" t="s">
        <v>1401</v>
      </c>
      <c r="J352" t="s">
        <v>146</v>
      </c>
      <c r="K352" s="19">
        <v>1.18054861432627</v>
      </c>
      <c r="L352" s="19">
        <v>3.0881561373694199E-2</v>
      </c>
      <c r="M352">
        <f>-LOG10(Table3[[#This Row],[Pairwise Td FDR2]])</f>
        <v>1.5103007498247405</v>
      </c>
    </row>
    <row r="353" spans="1:13" x14ac:dyDescent="0.35">
      <c r="A353" s="14" t="s">
        <v>1600</v>
      </c>
      <c r="B353" s="1" t="s">
        <v>377</v>
      </c>
      <c r="C353" s="8">
        <v>1.6851920025700899</v>
      </c>
      <c r="D353" s="8">
        <v>3.0488525897198901E-2</v>
      </c>
      <c r="E353">
        <f>-LOG10(Table5[[#This Row],[Pairwise Td FDR]])</f>
        <v>1.5158635730169923</v>
      </c>
      <c r="I353" t="s">
        <v>1663</v>
      </c>
      <c r="J353" t="s">
        <v>454</v>
      </c>
      <c r="K353" s="19">
        <v>1.26171665573546</v>
      </c>
      <c r="L353" s="19">
        <v>3.0881561373694199E-2</v>
      </c>
      <c r="M353">
        <f>-LOG10(Table3[[#This Row],[Pairwise Td FDR2]])</f>
        <v>1.5103007498247405</v>
      </c>
    </row>
    <row r="354" spans="1:13" x14ac:dyDescent="0.35">
      <c r="A354" s="14" t="s">
        <v>1311</v>
      </c>
      <c r="B354" s="1" t="s">
        <v>46</v>
      </c>
      <c r="C354" s="8">
        <v>1.3947808615488</v>
      </c>
      <c r="D354" s="8">
        <v>3.0578748361781399E-2</v>
      </c>
      <c r="E354">
        <f>-LOG10(Table5[[#This Row],[Pairwise Td FDR]])</f>
        <v>1.5145802949438532</v>
      </c>
      <c r="I354" t="s">
        <v>1736</v>
      </c>
      <c r="J354" t="s">
        <v>536</v>
      </c>
      <c r="K354" s="19">
        <v>1.23590712863483</v>
      </c>
      <c r="L354" s="19">
        <v>3.0881561373694199E-2</v>
      </c>
      <c r="M354">
        <f>-LOG10(Table3[[#This Row],[Pairwise Td FDR2]])</f>
        <v>1.5103007498247405</v>
      </c>
    </row>
    <row r="355" spans="1:13" x14ac:dyDescent="0.35">
      <c r="A355" s="14" t="s">
        <v>1324</v>
      </c>
      <c r="B355" s="1" t="s">
        <v>833</v>
      </c>
      <c r="C355" s="8">
        <v>1.3675844165892701</v>
      </c>
      <c r="D355" s="8">
        <v>3.0578748361781399E-2</v>
      </c>
      <c r="E355">
        <f>-LOG10(Table5[[#This Row],[Pairwise Td FDR]])</f>
        <v>1.5145802949438532</v>
      </c>
      <c r="I355" t="s">
        <v>1911</v>
      </c>
      <c r="J355" t="s">
        <v>1208</v>
      </c>
      <c r="K355" s="19">
        <v>1.3507730590179901</v>
      </c>
      <c r="L355" s="19">
        <v>3.0881561373694199E-2</v>
      </c>
      <c r="M355">
        <f>-LOG10(Table3[[#This Row],[Pairwise Td FDR2]])</f>
        <v>1.5103007498247405</v>
      </c>
    </row>
    <row r="356" spans="1:13" x14ac:dyDescent="0.35">
      <c r="A356" s="14" t="s">
        <v>1368</v>
      </c>
      <c r="B356" s="1" t="s">
        <v>108</v>
      </c>
      <c r="C356" s="8">
        <v>1.2717120396844099</v>
      </c>
      <c r="D356" s="8">
        <v>3.0578748361781399E-2</v>
      </c>
      <c r="E356">
        <f>-LOG10(Table5[[#This Row],[Pairwise Td FDR]])</f>
        <v>1.5145802949438532</v>
      </c>
      <c r="I356" t="s">
        <v>1426</v>
      </c>
      <c r="J356" t="s">
        <v>898</v>
      </c>
      <c r="K356" s="19">
        <v>1.25267526230021</v>
      </c>
      <c r="L356" s="19">
        <v>3.0905050692745101E-2</v>
      </c>
      <c r="M356">
        <f>-LOG10(Table3[[#This Row],[Pairwise Td FDR2]])</f>
        <v>1.5099705397097092</v>
      </c>
    </row>
    <row r="357" spans="1:13" x14ac:dyDescent="0.35">
      <c r="A357" s="14" t="s">
        <v>1545</v>
      </c>
      <c r="B357" s="1" t="s">
        <v>983</v>
      </c>
      <c r="C357" s="8">
        <v>1.3683249313618699</v>
      </c>
      <c r="D357" s="8">
        <v>3.0578748361781399E-2</v>
      </c>
      <c r="E357">
        <f>-LOG10(Table5[[#This Row],[Pairwise Td FDR]])</f>
        <v>1.5145802949438532</v>
      </c>
      <c r="I357" t="s">
        <v>1717</v>
      </c>
      <c r="J357" t="s">
        <v>514</v>
      </c>
      <c r="K357" s="19">
        <v>1.4019525646245301</v>
      </c>
      <c r="L357" s="19">
        <v>3.0905050692745101E-2</v>
      </c>
      <c r="M357">
        <f>-LOG10(Table3[[#This Row],[Pairwise Td FDR2]])</f>
        <v>1.5099705397097092</v>
      </c>
    </row>
    <row r="358" spans="1:13" x14ac:dyDescent="0.35">
      <c r="A358" s="14" t="s">
        <v>1547</v>
      </c>
      <c r="B358" s="1" t="s">
        <v>984</v>
      </c>
      <c r="C358" s="8">
        <v>2.18201509154208</v>
      </c>
      <c r="D358" s="8">
        <v>3.0578748361781399E-2</v>
      </c>
      <c r="E358">
        <f>-LOG10(Table5[[#This Row],[Pairwise Td FDR]])</f>
        <v>1.5145802949438532</v>
      </c>
      <c r="I358" t="s">
        <v>1900</v>
      </c>
      <c r="J358" t="s">
        <v>1201</v>
      </c>
      <c r="K358" s="19">
        <v>1.4068133243480201</v>
      </c>
      <c r="L358" s="19">
        <v>3.1058515750652198E-2</v>
      </c>
      <c r="M358">
        <f>-LOG10(Table3[[#This Row],[Pairwise Td FDR2]])</f>
        <v>1.5078193025258002</v>
      </c>
    </row>
    <row r="359" spans="1:13" x14ac:dyDescent="0.35">
      <c r="A359" s="14" t="s">
        <v>391</v>
      </c>
      <c r="B359" s="1" t="s">
        <v>391</v>
      </c>
      <c r="C359" s="8">
        <v>1.6006377026468299</v>
      </c>
      <c r="D359" s="8">
        <v>3.0578748361781399E-2</v>
      </c>
      <c r="E359">
        <f>-LOG10(Table5[[#This Row],[Pairwise Td FDR]])</f>
        <v>1.5145802949438532</v>
      </c>
      <c r="I359" t="s">
        <v>1527</v>
      </c>
      <c r="J359" t="s">
        <v>292</v>
      </c>
      <c r="K359" s="19">
        <v>1.2162389598291701</v>
      </c>
      <c r="L359" s="19">
        <v>3.10942157496512E-2</v>
      </c>
      <c r="M359">
        <f>-LOG10(Table3[[#This Row],[Pairwise Td FDR2]])</f>
        <v>1.5073203923765581</v>
      </c>
    </row>
    <row r="360" spans="1:13" x14ac:dyDescent="0.35">
      <c r="A360" s="14" t="s">
        <v>1800</v>
      </c>
      <c r="B360" s="1" t="s">
        <v>600</v>
      </c>
      <c r="C360" s="8">
        <v>1.18079876034953</v>
      </c>
      <c r="D360" s="8">
        <v>3.0578748361781399E-2</v>
      </c>
      <c r="E360">
        <f>-LOG10(Table5[[#This Row],[Pairwise Td FDR]])</f>
        <v>1.5145802949438532</v>
      </c>
      <c r="I360" t="s">
        <v>1551</v>
      </c>
      <c r="J360" t="s">
        <v>10</v>
      </c>
      <c r="K360" s="19">
        <v>1.2912633224990899</v>
      </c>
      <c r="L360" s="19">
        <v>3.1314684193565603E-2</v>
      </c>
      <c r="M360">
        <f>-LOG10(Table3[[#This Row],[Pairwise Td FDR2]])</f>
        <v>1.5042519637705416</v>
      </c>
    </row>
    <row r="361" spans="1:13" x14ac:dyDescent="0.35">
      <c r="A361" s="14" t="s">
        <v>1820</v>
      </c>
      <c r="B361" s="1" t="s">
        <v>617</v>
      </c>
      <c r="C361" s="8">
        <v>1.26831313563988</v>
      </c>
      <c r="D361" s="8">
        <v>3.0578748361781399E-2</v>
      </c>
      <c r="E361">
        <f>-LOG10(Table5[[#This Row],[Pairwise Td FDR]])</f>
        <v>1.5145802949438532</v>
      </c>
      <c r="I361" t="s">
        <v>1376</v>
      </c>
      <c r="J361" t="s">
        <v>867</v>
      </c>
      <c r="K361" s="19">
        <v>1.2648597757229301</v>
      </c>
      <c r="L361" s="19">
        <v>3.1378266757488303E-2</v>
      </c>
      <c r="M361">
        <f>-LOG10(Table3[[#This Row],[Pairwise Td FDR2]])</f>
        <v>1.5033710492273404</v>
      </c>
    </row>
    <row r="362" spans="1:13" x14ac:dyDescent="0.35">
      <c r="A362" s="14" t="s">
        <v>1160</v>
      </c>
      <c r="B362" s="1" t="s">
        <v>1160</v>
      </c>
      <c r="C362" s="8">
        <v>1.2579392192564001</v>
      </c>
      <c r="D362" s="8">
        <v>3.0578748361781399E-2</v>
      </c>
      <c r="E362">
        <f>-LOG10(Table5[[#This Row],[Pairwise Td FDR]])</f>
        <v>1.5145802949438532</v>
      </c>
      <c r="I362" t="s">
        <v>1622</v>
      </c>
      <c r="J362" t="s">
        <v>401</v>
      </c>
      <c r="K362" s="19">
        <v>1.2923930115164</v>
      </c>
      <c r="L362" s="19">
        <v>3.1378266757488303E-2</v>
      </c>
      <c r="M362">
        <f>-LOG10(Table3[[#This Row],[Pairwise Td FDR2]])</f>
        <v>1.5033710492273404</v>
      </c>
    </row>
    <row r="363" spans="1:13" x14ac:dyDescent="0.35">
      <c r="A363" s="14" t="s">
        <v>1883</v>
      </c>
      <c r="B363" s="1" t="s">
        <v>675</v>
      </c>
      <c r="C363" s="8">
        <v>2.0165598156601998</v>
      </c>
      <c r="D363" s="8">
        <v>3.0578748361781399E-2</v>
      </c>
      <c r="E363">
        <f>-LOG10(Table5[[#This Row],[Pairwise Td FDR]])</f>
        <v>1.5145802949438532</v>
      </c>
      <c r="I363" t="s">
        <v>1108</v>
      </c>
      <c r="J363" t="s">
        <v>1108</v>
      </c>
      <c r="K363" s="19">
        <v>1.3994991919245101</v>
      </c>
      <c r="L363" s="19">
        <v>3.1439228442758302E-2</v>
      </c>
      <c r="M363">
        <f>-LOG10(Table3[[#This Row],[Pairwise Td FDR2]])</f>
        <v>1.5025281206213124</v>
      </c>
    </row>
    <row r="364" spans="1:13" x14ac:dyDescent="0.35">
      <c r="A364" s="14" t="s">
        <v>1668</v>
      </c>
      <c r="B364" s="1" t="s">
        <v>457</v>
      </c>
      <c r="C364" s="8">
        <v>1.32565284164</v>
      </c>
      <c r="D364" s="8">
        <v>3.07692209036841E-2</v>
      </c>
      <c r="E364">
        <f>-LOG10(Table5[[#This Row],[Pairwise Td FDR]])</f>
        <v>1.5118835002268523</v>
      </c>
      <c r="I364" t="s">
        <v>1329</v>
      </c>
      <c r="J364" t="s">
        <v>68</v>
      </c>
      <c r="K364" s="19">
        <v>1.6652580777883199</v>
      </c>
      <c r="L364" s="19">
        <v>3.1465266709908499E-2</v>
      </c>
      <c r="M364">
        <f>-LOG10(Table3[[#This Row],[Pairwise Td FDR2]])</f>
        <v>1.5021685826785927</v>
      </c>
    </row>
    <row r="365" spans="1:13" x14ac:dyDescent="0.35">
      <c r="A365" s="14" t="s">
        <v>1326</v>
      </c>
      <c r="B365" s="1" t="s">
        <v>65</v>
      </c>
      <c r="C365" s="8">
        <v>1.4492460986017499</v>
      </c>
      <c r="D365" s="8">
        <v>3.0789108702629301E-2</v>
      </c>
      <c r="E365">
        <f>-LOG10(Table5[[#This Row],[Pairwise Td FDR]])</f>
        <v>1.5116028830725259</v>
      </c>
      <c r="I365" t="s">
        <v>1485</v>
      </c>
      <c r="J365" t="s">
        <v>941</v>
      </c>
      <c r="K365" s="19">
        <v>1.2653601739131499</v>
      </c>
      <c r="L365" s="19">
        <v>3.1465266709908499E-2</v>
      </c>
      <c r="M365">
        <f>-LOG10(Table3[[#This Row],[Pairwise Td FDR2]])</f>
        <v>1.5021685826785927</v>
      </c>
    </row>
    <row r="366" spans="1:13" x14ac:dyDescent="0.35">
      <c r="A366" s="14" t="s">
        <v>1444</v>
      </c>
      <c r="B366" s="1" t="s">
        <v>190</v>
      </c>
      <c r="C366" s="8">
        <v>1.2596699767448301</v>
      </c>
      <c r="D366" s="8">
        <v>3.0789108702629301E-2</v>
      </c>
      <c r="E366">
        <f>-LOG10(Table5[[#This Row],[Pairwise Td FDR]])</f>
        <v>1.5116028830725259</v>
      </c>
      <c r="I366" t="s">
        <v>1552</v>
      </c>
      <c r="J366" t="s">
        <v>987</v>
      </c>
      <c r="K366" s="19">
        <v>-1.3327564878227101</v>
      </c>
      <c r="L366" s="19">
        <v>3.1465266709908499E-2</v>
      </c>
      <c r="M366">
        <f>-LOG10(Table3[[#This Row],[Pairwise Td FDR2]])</f>
        <v>1.5021685826785927</v>
      </c>
    </row>
    <row r="367" spans="1:13" x14ac:dyDescent="0.35">
      <c r="A367" s="14" t="s">
        <v>1540</v>
      </c>
      <c r="B367" s="1" t="s">
        <v>981</v>
      </c>
      <c r="C367" s="8">
        <v>1.2972927712837601</v>
      </c>
      <c r="D367" s="8">
        <v>3.0789108702629301E-2</v>
      </c>
      <c r="E367">
        <f>-LOG10(Table5[[#This Row],[Pairwise Td FDR]])</f>
        <v>1.5116028830725259</v>
      </c>
      <c r="I367" t="s">
        <v>1878</v>
      </c>
      <c r="J367" t="s">
        <v>1182</v>
      </c>
      <c r="K367" s="19">
        <v>1.76021154522441</v>
      </c>
      <c r="L367" s="19">
        <v>3.1465266709908499E-2</v>
      </c>
      <c r="M367">
        <f>-LOG10(Table3[[#This Row],[Pairwise Td FDR2]])</f>
        <v>1.5021685826785927</v>
      </c>
    </row>
    <row r="368" spans="1:13" x14ac:dyDescent="0.35">
      <c r="A368" s="14" t="s">
        <v>1639</v>
      </c>
      <c r="B368" s="1" t="s">
        <v>1039</v>
      </c>
      <c r="C368" s="8">
        <v>1.18250854817382</v>
      </c>
      <c r="D368" s="8">
        <v>3.0789108702629301E-2</v>
      </c>
      <c r="E368">
        <f>-LOG10(Table5[[#This Row],[Pairwise Td FDR]])</f>
        <v>1.5116028830725259</v>
      </c>
      <c r="I368" t="s">
        <v>1897</v>
      </c>
      <c r="J368" t="s">
        <v>1197</v>
      </c>
      <c r="K368" s="19">
        <v>1.3554940269362099</v>
      </c>
      <c r="L368" s="19">
        <v>3.1465266709908499E-2</v>
      </c>
      <c r="M368">
        <f>-LOG10(Table3[[#This Row],[Pairwise Td FDR2]])</f>
        <v>1.5021685826785927</v>
      </c>
    </row>
    <row r="369" spans="1:13" x14ac:dyDescent="0.35">
      <c r="A369" s="14" t="s">
        <v>1316</v>
      </c>
      <c r="B369" s="1" t="s">
        <v>49</v>
      </c>
      <c r="C369" s="8">
        <v>1.21488679360619</v>
      </c>
      <c r="D369" s="8">
        <v>3.07946742605032E-2</v>
      </c>
      <c r="E369">
        <f>-LOG10(Table5[[#This Row],[Pairwise Td FDR]])</f>
        <v>1.5115243854238389</v>
      </c>
      <c r="I369" t="s">
        <v>1995</v>
      </c>
      <c r="J369" t="s">
        <v>804</v>
      </c>
      <c r="K369" s="19">
        <v>1.2793056698707701</v>
      </c>
      <c r="L369" s="19">
        <v>3.1465266709908499E-2</v>
      </c>
      <c r="M369">
        <f>-LOG10(Table3[[#This Row],[Pairwise Td FDR2]])</f>
        <v>1.5021685826785927</v>
      </c>
    </row>
    <row r="370" spans="1:13" x14ac:dyDescent="0.35">
      <c r="A370" s="14" t="s">
        <v>1709</v>
      </c>
      <c r="B370" s="1" t="s">
        <v>1077</v>
      </c>
      <c r="C370" s="8">
        <v>1.25804855982863</v>
      </c>
      <c r="D370" s="8">
        <v>3.0841366931856198E-2</v>
      </c>
      <c r="E370">
        <f>-LOG10(Table5[[#This Row],[Pairwise Td FDR]])</f>
        <v>1.5108663816649726</v>
      </c>
      <c r="I370" t="s">
        <v>1445</v>
      </c>
      <c r="J370" t="s">
        <v>910</v>
      </c>
      <c r="K370" s="19">
        <v>1.5226584738422799</v>
      </c>
      <c r="L370" s="19">
        <v>3.1495713592534003E-2</v>
      </c>
      <c r="M370">
        <f>-LOG10(Table3[[#This Row],[Pairwise Td FDR2]])</f>
        <v>1.501748547473212</v>
      </c>
    </row>
    <row r="371" spans="1:13" x14ac:dyDescent="0.35">
      <c r="A371" s="14" t="s">
        <v>1401</v>
      </c>
      <c r="B371" s="1" t="s">
        <v>146</v>
      </c>
      <c r="C371" s="8">
        <v>1.18054861432627</v>
      </c>
      <c r="D371" s="8">
        <v>3.0881561373694199E-2</v>
      </c>
      <c r="E371">
        <f>-LOG10(Table5[[#This Row],[Pairwise Td FDR]])</f>
        <v>1.5103007498247405</v>
      </c>
      <c r="I371" t="s">
        <v>1058</v>
      </c>
      <c r="J371" t="s">
        <v>1058</v>
      </c>
      <c r="K371" s="19">
        <v>1.6294561923428801</v>
      </c>
      <c r="L371" s="19">
        <v>3.1512532943528203E-2</v>
      </c>
      <c r="M371">
        <f>-LOG10(Table3[[#This Row],[Pairwise Td FDR2]])</f>
        <v>1.5015166872993124</v>
      </c>
    </row>
    <row r="372" spans="1:13" x14ac:dyDescent="0.35">
      <c r="A372" s="14" t="s">
        <v>1663</v>
      </c>
      <c r="B372" s="1" t="s">
        <v>454</v>
      </c>
      <c r="C372" s="8">
        <v>1.26171665573546</v>
      </c>
      <c r="D372" s="8">
        <v>3.0881561373694199E-2</v>
      </c>
      <c r="E372">
        <f>-LOG10(Table5[[#This Row],[Pairwise Td FDR]])</f>
        <v>1.5103007498247405</v>
      </c>
      <c r="I372" t="s">
        <v>529</v>
      </c>
      <c r="J372" t="s">
        <v>529</v>
      </c>
      <c r="K372" s="19">
        <v>1.5676206150513401</v>
      </c>
      <c r="L372" s="19">
        <v>3.1512532943528203E-2</v>
      </c>
      <c r="M372">
        <f>-LOG10(Table3[[#This Row],[Pairwise Td FDR2]])</f>
        <v>1.5015166872993124</v>
      </c>
    </row>
    <row r="373" spans="1:13" x14ac:dyDescent="0.35">
      <c r="A373" s="14" t="s">
        <v>1736</v>
      </c>
      <c r="B373" s="1" t="s">
        <v>536</v>
      </c>
      <c r="C373" s="8">
        <v>1.23590712863483</v>
      </c>
      <c r="D373" s="8">
        <v>3.0881561373694199E-2</v>
      </c>
      <c r="E373">
        <f>-LOG10(Table5[[#This Row],[Pairwise Td FDR]])</f>
        <v>1.5103007498247405</v>
      </c>
      <c r="I373" t="s">
        <v>1313</v>
      </c>
      <c r="J373" t="s">
        <v>47</v>
      </c>
      <c r="K373" s="19">
        <v>1.2148265277199399</v>
      </c>
      <c r="L373" s="19">
        <v>3.1517352238495402E-2</v>
      </c>
      <c r="M373">
        <f>-LOG10(Table3[[#This Row],[Pairwise Td FDR2]])</f>
        <v>1.5014502745743343</v>
      </c>
    </row>
    <row r="374" spans="1:13" x14ac:dyDescent="0.35">
      <c r="A374" s="14" t="s">
        <v>1911</v>
      </c>
      <c r="B374" s="1" t="s">
        <v>1208</v>
      </c>
      <c r="C374" s="8">
        <v>1.3507730590179901</v>
      </c>
      <c r="D374" s="8">
        <v>3.0881561373694199E-2</v>
      </c>
      <c r="E374">
        <f>-LOG10(Table5[[#This Row],[Pairwise Td FDR]])</f>
        <v>1.5103007498247405</v>
      </c>
      <c r="I374" t="s">
        <v>1429</v>
      </c>
      <c r="J374" t="s">
        <v>172</v>
      </c>
      <c r="K374" s="19">
        <v>1.6925393785168801</v>
      </c>
      <c r="L374" s="19">
        <v>3.1517352238495402E-2</v>
      </c>
      <c r="M374">
        <f>-LOG10(Table3[[#This Row],[Pairwise Td FDR2]])</f>
        <v>1.5014502745743343</v>
      </c>
    </row>
    <row r="375" spans="1:13" x14ac:dyDescent="0.35">
      <c r="A375" s="14" t="s">
        <v>1426</v>
      </c>
      <c r="B375" s="1" t="s">
        <v>898</v>
      </c>
      <c r="C375" s="8">
        <v>1.25267526230021</v>
      </c>
      <c r="D375" s="8">
        <v>3.0905050692745101E-2</v>
      </c>
      <c r="E375">
        <f>-LOG10(Table5[[#This Row],[Pairwise Td FDR]])</f>
        <v>1.5099705397097092</v>
      </c>
      <c r="I375" t="s">
        <v>1312</v>
      </c>
      <c r="J375" t="s">
        <v>828</v>
      </c>
      <c r="K375" s="19">
        <v>1.2618714491259999</v>
      </c>
      <c r="L375" s="19">
        <v>3.1538383256920398E-2</v>
      </c>
      <c r="M375">
        <f>-LOG10(Table3[[#This Row],[Pairwise Td FDR2]])</f>
        <v>1.5011605735497502</v>
      </c>
    </row>
    <row r="376" spans="1:13" x14ac:dyDescent="0.35">
      <c r="A376" s="14" t="s">
        <v>1717</v>
      </c>
      <c r="B376" s="1" t="s">
        <v>514</v>
      </c>
      <c r="C376" s="8">
        <v>1.4019525646245301</v>
      </c>
      <c r="D376" s="8">
        <v>3.0905050692745101E-2</v>
      </c>
      <c r="E376">
        <f>-LOG10(Table5[[#This Row],[Pairwise Td FDR]])</f>
        <v>1.5099705397097092</v>
      </c>
      <c r="I376" t="s">
        <v>1168</v>
      </c>
      <c r="J376" t="s">
        <v>1168</v>
      </c>
      <c r="K376" s="19">
        <v>1.46947692551077</v>
      </c>
      <c r="L376" s="19">
        <v>3.1562400765614902E-2</v>
      </c>
      <c r="M376">
        <f>-LOG10(Table3[[#This Row],[Pairwise Td FDR2]])</f>
        <v>1.5008299699871996</v>
      </c>
    </row>
    <row r="377" spans="1:13" x14ac:dyDescent="0.35">
      <c r="A377" s="14" t="s">
        <v>1900</v>
      </c>
      <c r="B377" s="1" t="s">
        <v>1201</v>
      </c>
      <c r="C377" s="8">
        <v>1.4068133243480201</v>
      </c>
      <c r="D377" s="8">
        <v>3.1058515750652198E-2</v>
      </c>
      <c r="E377">
        <f>-LOG10(Table5[[#This Row],[Pairwise Td FDR]])</f>
        <v>1.5078193025258002</v>
      </c>
      <c r="I377" t="s">
        <v>1436</v>
      </c>
      <c r="J377" t="s">
        <v>184</v>
      </c>
      <c r="K377" s="19">
        <v>1.5236305831849899</v>
      </c>
      <c r="L377" s="19">
        <v>3.1649890392664297E-2</v>
      </c>
      <c r="M377">
        <f>-LOG10(Table3[[#This Row],[Pairwise Td FDR2]])</f>
        <v>1.499627789657479</v>
      </c>
    </row>
    <row r="378" spans="1:13" x14ac:dyDescent="0.35">
      <c r="A378" s="14" t="s">
        <v>1527</v>
      </c>
      <c r="B378" s="1" t="s">
        <v>292</v>
      </c>
      <c r="C378" s="8">
        <v>1.2162389598291701</v>
      </c>
      <c r="D378" s="8">
        <v>3.10942157496512E-2</v>
      </c>
      <c r="E378">
        <f>-LOG10(Table5[[#This Row],[Pairwise Td FDR]])</f>
        <v>1.5073203923765581</v>
      </c>
      <c r="I378" t="s">
        <v>1462</v>
      </c>
      <c r="J378" t="s">
        <v>927</v>
      </c>
      <c r="K378" s="19">
        <v>1.22255170157454</v>
      </c>
      <c r="L378" s="19">
        <v>3.1649890392664297E-2</v>
      </c>
      <c r="M378">
        <f>-LOG10(Table3[[#This Row],[Pairwise Td FDR2]])</f>
        <v>1.499627789657479</v>
      </c>
    </row>
    <row r="379" spans="1:13" x14ac:dyDescent="0.35">
      <c r="A379" s="14" t="s">
        <v>1292</v>
      </c>
      <c r="B379" s="1" t="s">
        <v>1134</v>
      </c>
      <c r="C379" s="8">
        <v>1.3738588569252499</v>
      </c>
      <c r="D379" s="8">
        <v>3.1095129088178901E-2</v>
      </c>
      <c r="E379">
        <f>-LOG10(Table5[[#This Row],[Pairwise Td FDR]])</f>
        <v>1.5073076359185587</v>
      </c>
      <c r="I379" t="s">
        <v>1479</v>
      </c>
      <c r="J379" t="s">
        <v>938</v>
      </c>
      <c r="K379" s="19">
        <v>1.31535320263685</v>
      </c>
      <c r="L379" s="19">
        <v>3.1649890392664297E-2</v>
      </c>
      <c r="M379">
        <f>-LOG10(Table3[[#This Row],[Pairwise Td FDR2]])</f>
        <v>1.499627789657479</v>
      </c>
    </row>
    <row r="380" spans="1:13" x14ac:dyDescent="0.35">
      <c r="A380" s="14" t="s">
        <v>1551</v>
      </c>
      <c r="B380" s="1" t="s">
        <v>10</v>
      </c>
      <c r="C380" s="8">
        <v>1.2912633224990899</v>
      </c>
      <c r="D380" s="8">
        <v>3.1314684193565603E-2</v>
      </c>
      <c r="E380">
        <f>-LOG10(Table5[[#This Row],[Pairwise Td FDR]])</f>
        <v>1.5042519637705416</v>
      </c>
      <c r="I380" t="s">
        <v>1589</v>
      </c>
      <c r="J380" t="s">
        <v>365</v>
      </c>
      <c r="K380" s="19">
        <v>1.3476095062020901</v>
      </c>
      <c r="L380" s="19">
        <v>3.1649890392664297E-2</v>
      </c>
      <c r="M380">
        <f>-LOG10(Table3[[#This Row],[Pairwise Td FDR2]])</f>
        <v>1.499627789657479</v>
      </c>
    </row>
    <row r="381" spans="1:13" x14ac:dyDescent="0.35">
      <c r="A381" s="14" t="s">
        <v>1376</v>
      </c>
      <c r="B381" s="1" t="s">
        <v>867</v>
      </c>
      <c r="C381" s="8">
        <v>1.2648597757229301</v>
      </c>
      <c r="D381" s="8">
        <v>3.1378266757488303E-2</v>
      </c>
      <c r="E381">
        <f>-LOG10(Table5[[#This Row],[Pairwise Td FDR]])</f>
        <v>1.5033710492273404</v>
      </c>
      <c r="I381" t="s">
        <v>1761</v>
      </c>
      <c r="J381" t="s">
        <v>564</v>
      </c>
      <c r="K381" s="19">
        <v>-1.4563479368426</v>
      </c>
      <c r="L381" s="19">
        <v>3.1649890392664297E-2</v>
      </c>
      <c r="M381">
        <f>-LOG10(Table3[[#This Row],[Pairwise Td FDR2]])</f>
        <v>1.499627789657479</v>
      </c>
    </row>
    <row r="382" spans="1:13" x14ac:dyDescent="0.35">
      <c r="A382" s="14" t="s">
        <v>1622</v>
      </c>
      <c r="B382" s="1" t="s">
        <v>401</v>
      </c>
      <c r="C382" s="8">
        <v>1.2923930115164</v>
      </c>
      <c r="D382" s="8">
        <v>3.1378266757488303E-2</v>
      </c>
      <c r="E382">
        <f>-LOG10(Table5[[#This Row],[Pairwise Td FDR]])</f>
        <v>1.5033710492273404</v>
      </c>
      <c r="I382" t="s">
        <v>1771</v>
      </c>
      <c r="J382" t="s">
        <v>573</v>
      </c>
      <c r="K382" s="19">
        <v>1.3055241867832901</v>
      </c>
      <c r="L382" s="19">
        <v>3.1649890392664297E-2</v>
      </c>
      <c r="M382">
        <f>-LOG10(Table3[[#This Row],[Pairwise Td FDR2]])</f>
        <v>1.499627789657479</v>
      </c>
    </row>
    <row r="383" spans="1:13" x14ac:dyDescent="0.35">
      <c r="A383" s="14" t="s">
        <v>1108</v>
      </c>
      <c r="B383" s="1" t="s">
        <v>1108</v>
      </c>
      <c r="C383" s="8">
        <v>1.3994991919245101</v>
      </c>
      <c r="D383" s="8">
        <v>3.1439228442758302E-2</v>
      </c>
      <c r="E383">
        <f>-LOG10(Table5[[#This Row],[Pairwise Td FDR]])</f>
        <v>1.5025281206213124</v>
      </c>
      <c r="I383" t="s">
        <v>1855</v>
      </c>
      <c r="J383" t="s">
        <v>28</v>
      </c>
      <c r="K383" s="19">
        <v>1.2907999609611001</v>
      </c>
      <c r="L383" s="19">
        <v>3.1649890392664297E-2</v>
      </c>
      <c r="M383">
        <f>-LOG10(Table3[[#This Row],[Pairwise Td FDR2]])</f>
        <v>1.499627789657479</v>
      </c>
    </row>
    <row r="384" spans="1:13" x14ac:dyDescent="0.35">
      <c r="A384" s="14" t="s">
        <v>1329</v>
      </c>
      <c r="B384" s="1" t="s">
        <v>68</v>
      </c>
      <c r="C384" s="8">
        <v>1.6652580777883199</v>
      </c>
      <c r="D384" s="8">
        <v>3.1465266709908499E-2</v>
      </c>
      <c r="E384">
        <f>-LOG10(Table5[[#This Row],[Pairwise Td FDR]])</f>
        <v>1.5021685826785927</v>
      </c>
      <c r="I384" t="s">
        <v>1950</v>
      </c>
      <c r="J384" t="s">
        <v>744</v>
      </c>
      <c r="K384" s="19">
        <v>2.3466365283198001</v>
      </c>
      <c r="L384" s="19">
        <v>3.1649890392664297E-2</v>
      </c>
      <c r="M384">
        <f>-LOG10(Table3[[#This Row],[Pairwise Td FDR2]])</f>
        <v>1.499627789657479</v>
      </c>
    </row>
    <row r="385" spans="1:13" x14ac:dyDescent="0.35">
      <c r="A385" s="14" t="s">
        <v>1485</v>
      </c>
      <c r="B385" s="1" t="s">
        <v>941</v>
      </c>
      <c r="C385" s="8">
        <v>1.2653601739131499</v>
      </c>
      <c r="D385" s="8">
        <v>3.1465266709908499E-2</v>
      </c>
      <c r="E385">
        <f>-LOG10(Table5[[#This Row],[Pairwise Td FDR]])</f>
        <v>1.5021685826785927</v>
      </c>
      <c r="I385" t="s">
        <v>1637</v>
      </c>
      <c r="J385" t="s">
        <v>420</v>
      </c>
      <c r="K385" s="19">
        <v>1.63820643732897</v>
      </c>
      <c r="L385" s="19">
        <v>3.1712450626202003E-2</v>
      </c>
      <c r="M385">
        <f>-LOG10(Table3[[#This Row],[Pairwise Td FDR2]])</f>
        <v>1.4987701959321273</v>
      </c>
    </row>
    <row r="386" spans="1:13" x14ac:dyDescent="0.35">
      <c r="A386" s="14" t="s">
        <v>1552</v>
      </c>
      <c r="B386" s="1" t="s">
        <v>987</v>
      </c>
      <c r="C386" s="8">
        <v>-1.3327564878227101</v>
      </c>
      <c r="D386" s="8">
        <v>3.1465266709908499E-2</v>
      </c>
      <c r="E386">
        <f>-LOG10(Table5[[#This Row],[Pairwise Td FDR]])</f>
        <v>1.5021685826785927</v>
      </c>
      <c r="I386" t="s">
        <v>1960</v>
      </c>
      <c r="J386" t="s">
        <v>36</v>
      </c>
      <c r="K386" s="19">
        <v>1.22400058505614</v>
      </c>
      <c r="L386" s="19">
        <v>3.1823673183448503E-2</v>
      </c>
      <c r="M386">
        <f>-LOG10(Table3[[#This Row],[Pairwise Td FDR2]])</f>
        <v>1.4972496942294975</v>
      </c>
    </row>
    <row r="387" spans="1:13" x14ac:dyDescent="0.35">
      <c r="A387" s="14" t="s">
        <v>1878</v>
      </c>
      <c r="B387" s="1" t="s">
        <v>1182</v>
      </c>
      <c r="C387" s="8">
        <v>1.76021154522441</v>
      </c>
      <c r="D387" s="8">
        <v>3.1465266709908499E-2</v>
      </c>
      <c r="E387">
        <f>-LOG10(Table5[[#This Row],[Pairwise Td FDR]])</f>
        <v>1.5021685826785927</v>
      </c>
      <c r="I387" t="s">
        <v>1607</v>
      </c>
      <c r="J387" t="s">
        <v>386</v>
      </c>
      <c r="K387" s="19">
        <v>1.3556665427321</v>
      </c>
      <c r="L387" s="19">
        <v>3.18978781105426E-2</v>
      </c>
      <c r="M387">
        <f>-LOG10(Table3[[#This Row],[Pairwise Td FDR2]])</f>
        <v>1.4962382058309822</v>
      </c>
    </row>
    <row r="388" spans="1:13" x14ac:dyDescent="0.35">
      <c r="A388" s="14" t="s">
        <v>1897</v>
      </c>
      <c r="B388" s="1" t="s">
        <v>1197</v>
      </c>
      <c r="C388" s="8">
        <v>1.3554940269362099</v>
      </c>
      <c r="D388" s="8">
        <v>3.1465266709908499E-2</v>
      </c>
      <c r="E388">
        <f>-LOG10(Table5[[#This Row],[Pairwise Td FDR]])</f>
        <v>1.5021685826785927</v>
      </c>
      <c r="I388" t="s">
        <v>1726</v>
      </c>
      <c r="J388" t="s">
        <v>1083</v>
      </c>
      <c r="K388" s="19">
        <v>1.6133114937020601</v>
      </c>
      <c r="L388" s="19">
        <v>3.18978781105426E-2</v>
      </c>
      <c r="M388">
        <f>-LOG10(Table3[[#This Row],[Pairwise Td FDR2]])</f>
        <v>1.4962382058309822</v>
      </c>
    </row>
    <row r="389" spans="1:13" x14ac:dyDescent="0.35">
      <c r="A389" s="14" t="s">
        <v>1299</v>
      </c>
      <c r="B389" s="1" t="s">
        <v>1227</v>
      </c>
      <c r="C389" s="8">
        <v>-1.28276021260692</v>
      </c>
      <c r="D389" s="8">
        <v>3.1465266709908499E-2</v>
      </c>
      <c r="E389">
        <f>-LOG10(Table5[[#This Row],[Pairwise Td FDR]])</f>
        <v>1.5021685826785927</v>
      </c>
      <c r="I389" t="s">
        <v>1919</v>
      </c>
      <c r="J389" t="s">
        <v>1215</v>
      </c>
      <c r="K389" s="19">
        <v>1.91404741244799</v>
      </c>
      <c r="L389" s="19">
        <v>3.18978781105426E-2</v>
      </c>
      <c r="M389">
        <f>-LOG10(Table3[[#This Row],[Pairwise Td FDR2]])</f>
        <v>1.4962382058309822</v>
      </c>
    </row>
    <row r="390" spans="1:13" x14ac:dyDescent="0.35">
      <c r="A390" s="14" t="s">
        <v>1995</v>
      </c>
      <c r="B390" s="1" t="s">
        <v>804</v>
      </c>
      <c r="C390" s="8">
        <v>1.2793056698707701</v>
      </c>
      <c r="D390" s="8">
        <v>3.1465266709908499E-2</v>
      </c>
      <c r="E390">
        <f>-LOG10(Table5[[#This Row],[Pairwise Td FDR]])</f>
        <v>1.5021685826785927</v>
      </c>
      <c r="I390" t="s">
        <v>2005</v>
      </c>
      <c r="J390" t="s">
        <v>813</v>
      </c>
      <c r="K390" s="19">
        <v>-1.23008837396968</v>
      </c>
      <c r="L390" s="19">
        <v>3.18978781105426E-2</v>
      </c>
      <c r="M390">
        <f>-LOG10(Table3[[#This Row],[Pairwise Td FDR2]])</f>
        <v>1.4962382058309822</v>
      </c>
    </row>
    <row r="391" spans="1:13" x14ac:dyDescent="0.35">
      <c r="A391" s="14" t="s">
        <v>1445</v>
      </c>
      <c r="B391" s="1" t="s">
        <v>910</v>
      </c>
      <c r="C391" s="8">
        <v>1.5226584738422799</v>
      </c>
      <c r="D391" s="8">
        <v>3.1495713592534003E-2</v>
      </c>
      <c r="E391">
        <f>-LOG10(Table5[[#This Row],[Pairwise Td FDR]])</f>
        <v>1.501748547473212</v>
      </c>
      <c r="I391" t="s">
        <v>1409</v>
      </c>
      <c r="J391" t="s">
        <v>158</v>
      </c>
      <c r="K391" s="19">
        <v>1.2557482574401699</v>
      </c>
      <c r="L391" s="19">
        <v>3.1908865186565001E-2</v>
      </c>
      <c r="M391">
        <f>-LOG10(Table3[[#This Row],[Pairwise Td FDR2]])</f>
        <v>1.496088640869996</v>
      </c>
    </row>
    <row r="392" spans="1:13" x14ac:dyDescent="0.35">
      <c r="A392" s="14" t="s">
        <v>1058</v>
      </c>
      <c r="B392" s="1" t="s">
        <v>1058</v>
      </c>
      <c r="C392" s="8">
        <v>1.6294561923428801</v>
      </c>
      <c r="D392" s="8">
        <v>3.1512532943528203E-2</v>
      </c>
      <c r="E392">
        <f>-LOG10(Table5[[#This Row],[Pairwise Td FDR]])</f>
        <v>1.5015166872993124</v>
      </c>
      <c r="I392" t="s">
        <v>1390</v>
      </c>
      <c r="J392" t="s">
        <v>133</v>
      </c>
      <c r="K392" s="19">
        <v>1.3035255910347801</v>
      </c>
      <c r="L392" s="19">
        <v>3.2007520831127102E-2</v>
      </c>
      <c r="M392">
        <f>-LOG10(Table3[[#This Row],[Pairwise Td FDR2]])</f>
        <v>1.4947479631897651</v>
      </c>
    </row>
    <row r="393" spans="1:13" x14ac:dyDescent="0.35">
      <c r="A393" s="14" t="s">
        <v>529</v>
      </c>
      <c r="B393" s="1" t="s">
        <v>529</v>
      </c>
      <c r="C393" s="8">
        <v>1.5676206150513401</v>
      </c>
      <c r="D393" s="8">
        <v>3.1512532943528203E-2</v>
      </c>
      <c r="E393">
        <f>-LOG10(Table5[[#This Row],[Pairwise Td FDR]])</f>
        <v>1.5015166872993124</v>
      </c>
      <c r="I393" t="s">
        <v>1648</v>
      </c>
      <c r="J393" t="s">
        <v>432</v>
      </c>
      <c r="K393" s="19">
        <v>1.5036757159366501</v>
      </c>
      <c r="L393" s="19">
        <v>3.2007520831127102E-2</v>
      </c>
      <c r="M393">
        <f>-LOG10(Table3[[#This Row],[Pairwise Td FDR2]])</f>
        <v>1.4947479631897651</v>
      </c>
    </row>
    <row r="394" spans="1:13" x14ac:dyDescent="0.35">
      <c r="A394" s="14" t="s">
        <v>1313</v>
      </c>
      <c r="B394" s="1" t="s">
        <v>47</v>
      </c>
      <c r="C394" s="8">
        <v>1.2148265277199399</v>
      </c>
      <c r="D394" s="8">
        <v>3.1517352238495402E-2</v>
      </c>
      <c r="E394">
        <f>-LOG10(Table5[[#This Row],[Pairwise Td FDR]])</f>
        <v>1.5014502745743343</v>
      </c>
      <c r="I394" t="s">
        <v>1798</v>
      </c>
      <c r="J394" t="s">
        <v>1136</v>
      </c>
      <c r="K394" s="19">
        <v>1.32981039133743</v>
      </c>
      <c r="L394" s="19">
        <v>3.2043060528724403E-2</v>
      </c>
      <c r="M394">
        <f>-LOG10(Table3[[#This Row],[Pairwise Td FDR2]])</f>
        <v>1.494266009839418</v>
      </c>
    </row>
    <row r="395" spans="1:13" x14ac:dyDescent="0.35">
      <c r="A395" s="14" t="s">
        <v>1429</v>
      </c>
      <c r="B395" s="1" t="s">
        <v>172</v>
      </c>
      <c r="C395" s="8">
        <v>1.6925393785168801</v>
      </c>
      <c r="D395" s="8">
        <v>3.1517352238495402E-2</v>
      </c>
      <c r="E395">
        <f>-LOG10(Table5[[#This Row],[Pairwise Td FDR]])</f>
        <v>1.5014502745743343</v>
      </c>
      <c r="I395" t="s">
        <v>1838</v>
      </c>
      <c r="J395" t="s">
        <v>632</v>
      </c>
      <c r="K395" s="19">
        <v>2.3902869036142</v>
      </c>
      <c r="L395" s="19">
        <v>3.2053410813550898E-2</v>
      </c>
      <c r="M395">
        <f>-LOG10(Table3[[#This Row],[Pairwise Td FDR2]])</f>
        <v>1.494125750273448</v>
      </c>
    </row>
    <row r="396" spans="1:13" x14ac:dyDescent="0.35">
      <c r="A396" s="14" t="s">
        <v>1312</v>
      </c>
      <c r="B396" s="1" t="s">
        <v>828</v>
      </c>
      <c r="C396" s="8">
        <v>1.2618714491259999</v>
      </c>
      <c r="D396" s="8">
        <v>3.1538383256920398E-2</v>
      </c>
      <c r="E396">
        <f>-LOG10(Table5[[#This Row],[Pairwise Td FDR]])</f>
        <v>1.5011605735497502</v>
      </c>
      <c r="I396" t="s">
        <v>1700</v>
      </c>
      <c r="J396" t="s">
        <v>1069</v>
      </c>
      <c r="K396" s="19">
        <v>1.3316047653877501</v>
      </c>
      <c r="L396" s="19">
        <v>3.20629092907826E-2</v>
      </c>
      <c r="M396">
        <f>-LOG10(Table3[[#This Row],[Pairwise Td FDR2]])</f>
        <v>1.4939970736347488</v>
      </c>
    </row>
    <row r="397" spans="1:13" x14ac:dyDescent="0.35">
      <c r="A397" s="14" t="s">
        <v>1168</v>
      </c>
      <c r="B397" s="1" t="s">
        <v>1168</v>
      </c>
      <c r="C397" s="8">
        <v>1.46947692551077</v>
      </c>
      <c r="D397" s="8">
        <v>3.1562400765614902E-2</v>
      </c>
      <c r="E397">
        <f>-LOG10(Table5[[#This Row],[Pairwise Td FDR]])</f>
        <v>1.5008299699871996</v>
      </c>
      <c r="I397" t="s">
        <v>1572</v>
      </c>
      <c r="J397" t="s">
        <v>345</v>
      </c>
      <c r="K397" s="19">
        <v>1.27750120328327</v>
      </c>
      <c r="L397" s="19">
        <v>3.2133375684025703E-2</v>
      </c>
      <c r="M397">
        <f>-LOG10(Table3[[#This Row],[Pairwise Td FDR2]])</f>
        <v>1.4930436484311507</v>
      </c>
    </row>
    <row r="398" spans="1:13" x14ac:dyDescent="0.35">
      <c r="A398" s="14" t="s">
        <v>1436</v>
      </c>
      <c r="B398" s="1" t="s">
        <v>184</v>
      </c>
      <c r="C398" s="8">
        <v>1.5236305831849899</v>
      </c>
      <c r="D398" s="8">
        <v>3.1649890392664297E-2</v>
      </c>
      <c r="E398">
        <f>-LOG10(Table5[[#This Row],[Pairwise Td FDR]])</f>
        <v>1.499627789657479</v>
      </c>
      <c r="I398" t="s">
        <v>1677</v>
      </c>
      <c r="J398" t="s">
        <v>472</v>
      </c>
      <c r="K398" s="19">
        <v>1.62374986813693</v>
      </c>
      <c r="L398" s="19">
        <v>3.2133375684025703E-2</v>
      </c>
      <c r="M398">
        <f>-LOG10(Table3[[#This Row],[Pairwise Td FDR2]])</f>
        <v>1.4930436484311507</v>
      </c>
    </row>
    <row r="399" spans="1:13" x14ac:dyDescent="0.35">
      <c r="A399" s="14" t="s">
        <v>1462</v>
      </c>
      <c r="B399" s="1" t="s">
        <v>927</v>
      </c>
      <c r="C399" s="8">
        <v>1.22255170157454</v>
      </c>
      <c r="D399" s="8">
        <v>3.1649890392664297E-2</v>
      </c>
      <c r="E399">
        <f>-LOG10(Table5[[#This Row],[Pairwise Td FDR]])</f>
        <v>1.499627789657479</v>
      </c>
      <c r="I399" t="s">
        <v>1819</v>
      </c>
      <c r="J399" t="s">
        <v>616</v>
      </c>
      <c r="K399" s="19">
        <v>1.2171532059930099</v>
      </c>
      <c r="L399" s="19">
        <v>3.2133375684025703E-2</v>
      </c>
      <c r="M399">
        <f>-LOG10(Table3[[#This Row],[Pairwise Td FDR2]])</f>
        <v>1.4930436484311507</v>
      </c>
    </row>
    <row r="400" spans="1:13" x14ac:dyDescent="0.35">
      <c r="A400" s="14" t="s">
        <v>1479</v>
      </c>
      <c r="B400" s="1" t="s">
        <v>938</v>
      </c>
      <c r="C400" s="8">
        <v>1.31535320263685</v>
      </c>
      <c r="D400" s="8">
        <v>3.1649890392664297E-2</v>
      </c>
      <c r="E400">
        <f>-LOG10(Table5[[#This Row],[Pairwise Td FDR]])</f>
        <v>1.499627789657479</v>
      </c>
      <c r="I400" t="s">
        <v>2012</v>
      </c>
      <c r="J400" t="s">
        <v>821</v>
      </c>
      <c r="K400" s="19">
        <v>1.3396764392859399</v>
      </c>
      <c r="L400" s="19">
        <v>3.2133375684025703E-2</v>
      </c>
      <c r="M400">
        <f>-LOG10(Table3[[#This Row],[Pairwise Td FDR2]])</f>
        <v>1.4930436484311507</v>
      </c>
    </row>
    <row r="401" spans="1:13" x14ac:dyDescent="0.35">
      <c r="A401" s="14" t="s">
        <v>1589</v>
      </c>
      <c r="B401" s="1" t="s">
        <v>365</v>
      </c>
      <c r="C401" s="8">
        <v>1.3476095062020901</v>
      </c>
      <c r="D401" s="8">
        <v>3.1649890392664297E-2</v>
      </c>
      <c r="E401">
        <f>-LOG10(Table5[[#This Row],[Pairwise Td FDR]])</f>
        <v>1.499627789657479</v>
      </c>
      <c r="I401" t="s">
        <v>1583</v>
      </c>
      <c r="J401" t="s">
        <v>356</v>
      </c>
      <c r="K401" s="19">
        <v>1.41816859564344</v>
      </c>
      <c r="L401" s="19">
        <v>3.2161204036586198E-2</v>
      </c>
      <c r="M401">
        <f>-LOG10(Table3[[#This Row],[Pairwise Td FDR2]])</f>
        <v>1.4926677006991738</v>
      </c>
    </row>
    <row r="402" spans="1:13" x14ac:dyDescent="0.35">
      <c r="A402" s="14" t="s">
        <v>1761</v>
      </c>
      <c r="B402" s="1" t="s">
        <v>564</v>
      </c>
      <c r="C402" s="8">
        <v>-1.4563479368426</v>
      </c>
      <c r="D402" s="8">
        <v>3.1649890392664297E-2</v>
      </c>
      <c r="E402">
        <f>-LOG10(Table5[[#This Row],[Pairwise Td FDR]])</f>
        <v>1.499627789657479</v>
      </c>
      <c r="I402" t="s">
        <v>1971</v>
      </c>
      <c r="J402" t="s">
        <v>767</v>
      </c>
      <c r="K402" s="19">
        <v>1.8395033782146999</v>
      </c>
      <c r="L402" s="19">
        <v>3.2161204036586198E-2</v>
      </c>
      <c r="M402">
        <f>-LOG10(Table3[[#This Row],[Pairwise Td FDR2]])</f>
        <v>1.4926677006991738</v>
      </c>
    </row>
    <row r="403" spans="1:13" x14ac:dyDescent="0.35">
      <c r="A403" s="14" t="s">
        <v>1771</v>
      </c>
      <c r="B403" s="1" t="s">
        <v>573</v>
      </c>
      <c r="C403" s="8">
        <v>1.3055241867832901</v>
      </c>
      <c r="D403" s="8">
        <v>3.1649890392664297E-2</v>
      </c>
      <c r="E403">
        <f>-LOG10(Table5[[#This Row],[Pairwise Td FDR]])</f>
        <v>1.499627789657479</v>
      </c>
      <c r="I403" t="s">
        <v>1734</v>
      </c>
      <c r="J403" t="s">
        <v>534</v>
      </c>
      <c r="K403" s="19">
        <v>-1.6153142203153199</v>
      </c>
      <c r="L403" s="19">
        <v>3.2171226542677497E-2</v>
      </c>
      <c r="M403">
        <f>-LOG10(Table3[[#This Row],[Pairwise Td FDR2]])</f>
        <v>1.4925323811072879</v>
      </c>
    </row>
    <row r="404" spans="1:13" x14ac:dyDescent="0.35">
      <c r="A404" s="14" t="s">
        <v>1855</v>
      </c>
      <c r="B404" s="1" t="s">
        <v>28</v>
      </c>
      <c r="C404" s="8">
        <v>1.2907999609611001</v>
      </c>
      <c r="D404" s="8">
        <v>3.1649890392664297E-2</v>
      </c>
      <c r="E404">
        <f>-LOG10(Table5[[#This Row],[Pairwise Td FDR]])</f>
        <v>1.499627789657479</v>
      </c>
      <c r="I404" t="s">
        <v>1645</v>
      </c>
      <c r="J404" t="s">
        <v>428</v>
      </c>
      <c r="K404" s="19">
        <v>1.67027143839491</v>
      </c>
      <c r="L404" s="19">
        <v>3.21841152412033E-2</v>
      </c>
      <c r="M404">
        <f>-LOG10(Table3[[#This Row],[Pairwise Td FDR2]])</f>
        <v>1.4923584253619417</v>
      </c>
    </row>
    <row r="405" spans="1:13" x14ac:dyDescent="0.35">
      <c r="A405" s="14" t="s">
        <v>1950</v>
      </c>
      <c r="B405" s="1" t="s">
        <v>744</v>
      </c>
      <c r="C405" s="8">
        <v>2.3466365283198001</v>
      </c>
      <c r="D405" s="8">
        <v>3.1649890392664297E-2</v>
      </c>
      <c r="E405">
        <f>-LOG10(Table5[[#This Row],[Pairwise Td FDR]])</f>
        <v>1.499627789657479</v>
      </c>
      <c r="I405" t="s">
        <v>1912</v>
      </c>
      <c r="J405" t="s">
        <v>1209</v>
      </c>
      <c r="K405" s="19">
        <v>1.4132383966388899</v>
      </c>
      <c r="L405" s="19">
        <v>3.21841152412033E-2</v>
      </c>
      <c r="M405">
        <f>-LOG10(Table3[[#This Row],[Pairwise Td FDR2]])</f>
        <v>1.4923584253619417</v>
      </c>
    </row>
    <row r="406" spans="1:13" x14ac:dyDescent="0.35">
      <c r="A406" s="14" t="s">
        <v>1637</v>
      </c>
      <c r="B406" s="1" t="s">
        <v>420</v>
      </c>
      <c r="C406" s="8">
        <v>1.63820643732897</v>
      </c>
      <c r="D406" s="8">
        <v>3.1712450626202003E-2</v>
      </c>
      <c r="E406">
        <f>-LOG10(Table5[[#This Row],[Pairwise Td FDR]])</f>
        <v>1.4987701959321273</v>
      </c>
      <c r="I406" t="s">
        <v>1980</v>
      </c>
      <c r="J406" t="s">
        <v>785</v>
      </c>
      <c r="K406" s="19">
        <v>2.0597300081419299</v>
      </c>
      <c r="L406" s="19">
        <v>3.21841152412033E-2</v>
      </c>
      <c r="M406">
        <f>-LOG10(Table3[[#This Row],[Pairwise Td FDR2]])</f>
        <v>1.4923584253619417</v>
      </c>
    </row>
    <row r="407" spans="1:13" x14ac:dyDescent="0.35">
      <c r="A407" s="14" t="s">
        <v>1960</v>
      </c>
      <c r="B407" s="1" t="s">
        <v>36</v>
      </c>
      <c r="C407" s="8">
        <v>1.22400058505614</v>
      </c>
      <c r="D407" s="8">
        <v>3.1823673183448503E-2</v>
      </c>
      <c r="E407">
        <f>-LOG10(Table5[[#This Row],[Pairwise Td FDR]])</f>
        <v>1.4972496942294975</v>
      </c>
      <c r="I407" t="s">
        <v>1375</v>
      </c>
      <c r="J407" t="s">
        <v>117</v>
      </c>
      <c r="K407" s="19">
        <v>1.2389443399166</v>
      </c>
      <c r="L407" s="19">
        <v>3.2414747318105702E-2</v>
      </c>
      <c r="M407">
        <f>-LOG10(Table3[[#This Row],[Pairwise Td FDR2]])</f>
        <v>1.4892573594931333</v>
      </c>
    </row>
    <row r="408" spans="1:13" x14ac:dyDescent="0.35">
      <c r="A408" s="14" t="s">
        <v>1607</v>
      </c>
      <c r="B408" s="1" t="s">
        <v>386</v>
      </c>
      <c r="C408" s="8">
        <v>1.3556665427321</v>
      </c>
      <c r="D408" s="8">
        <v>3.18978781105426E-2</v>
      </c>
      <c r="E408">
        <f>-LOG10(Table5[[#This Row],[Pairwise Td FDR]])</f>
        <v>1.4962382058309822</v>
      </c>
      <c r="I408" t="s">
        <v>1907</v>
      </c>
      <c r="J408" t="s">
        <v>702</v>
      </c>
      <c r="K408" s="19">
        <v>2.1999370792221402</v>
      </c>
      <c r="L408" s="19">
        <v>3.2414747318105702E-2</v>
      </c>
      <c r="M408">
        <f>-LOG10(Table3[[#This Row],[Pairwise Td FDR2]])</f>
        <v>1.4892573594931333</v>
      </c>
    </row>
    <row r="409" spans="1:13" x14ac:dyDescent="0.35">
      <c r="A409" s="14" t="s">
        <v>1726</v>
      </c>
      <c r="B409" s="1" t="s">
        <v>1083</v>
      </c>
      <c r="C409" s="8">
        <v>1.6133114937020601</v>
      </c>
      <c r="D409" s="8">
        <v>3.18978781105426E-2</v>
      </c>
      <c r="E409">
        <f>-LOG10(Table5[[#This Row],[Pairwise Td FDR]])</f>
        <v>1.4962382058309822</v>
      </c>
      <c r="I409" t="s">
        <v>154</v>
      </c>
      <c r="J409" t="s">
        <v>154</v>
      </c>
      <c r="K409" s="19">
        <v>1.3783571427754899</v>
      </c>
      <c r="L409" s="19">
        <v>3.2426960183379899E-2</v>
      </c>
      <c r="M409">
        <f>-LOG10(Table3[[#This Row],[Pairwise Td FDR2]])</f>
        <v>1.489093761702023</v>
      </c>
    </row>
    <row r="410" spans="1:13" x14ac:dyDescent="0.35">
      <c r="A410" s="14" t="s">
        <v>1919</v>
      </c>
      <c r="B410" s="1" t="s">
        <v>1215</v>
      </c>
      <c r="C410" s="8">
        <v>1.91404741244799</v>
      </c>
      <c r="D410" s="8">
        <v>3.18978781105426E-2</v>
      </c>
      <c r="E410">
        <f>-LOG10(Table5[[#This Row],[Pairwise Td FDR]])</f>
        <v>1.4962382058309822</v>
      </c>
      <c r="I410" t="s">
        <v>1360</v>
      </c>
      <c r="J410" t="s">
        <v>857</v>
      </c>
      <c r="K410" s="19">
        <v>1.89595945313356</v>
      </c>
      <c r="L410" s="19">
        <v>3.2466492362620301E-2</v>
      </c>
      <c r="M410">
        <f>-LOG10(Table3[[#This Row],[Pairwise Td FDR2]])</f>
        <v>1.4885646294474755</v>
      </c>
    </row>
    <row r="411" spans="1:13" x14ac:dyDescent="0.35">
      <c r="A411" s="14" t="s">
        <v>2005</v>
      </c>
      <c r="B411" s="1" t="s">
        <v>813</v>
      </c>
      <c r="C411" s="8">
        <v>-1.23008837396968</v>
      </c>
      <c r="D411" s="8">
        <v>3.18978781105426E-2</v>
      </c>
      <c r="E411">
        <f>-LOG10(Table5[[#This Row],[Pairwise Td FDR]])</f>
        <v>1.4962382058309822</v>
      </c>
      <c r="I411" t="s">
        <v>1979</v>
      </c>
      <c r="J411" t="s">
        <v>1252</v>
      </c>
      <c r="K411" s="19">
        <v>1.30368492036286</v>
      </c>
      <c r="L411" s="19">
        <v>3.2466492362620301E-2</v>
      </c>
      <c r="M411">
        <f>-LOG10(Table3[[#This Row],[Pairwise Td FDR2]])</f>
        <v>1.4885646294474755</v>
      </c>
    </row>
    <row r="412" spans="1:13" x14ac:dyDescent="0.35">
      <c r="A412" s="14" t="s">
        <v>1409</v>
      </c>
      <c r="B412" s="1" t="s">
        <v>158</v>
      </c>
      <c r="C412" s="8">
        <v>1.2557482574401699</v>
      </c>
      <c r="D412" s="8">
        <v>3.1908865186565001E-2</v>
      </c>
      <c r="E412">
        <f>-LOG10(Table5[[#This Row],[Pairwise Td FDR]])</f>
        <v>1.496088640869996</v>
      </c>
      <c r="I412" t="s">
        <v>1990</v>
      </c>
      <c r="J412" t="s">
        <v>797</v>
      </c>
      <c r="K412" s="19">
        <v>1.24695611370693</v>
      </c>
      <c r="L412" s="19">
        <v>3.2466492362620301E-2</v>
      </c>
      <c r="M412">
        <f>-LOG10(Table3[[#This Row],[Pairwise Td FDR2]])</f>
        <v>1.4885646294474755</v>
      </c>
    </row>
    <row r="413" spans="1:13" x14ac:dyDescent="0.35">
      <c r="A413" s="14" t="s">
        <v>1390</v>
      </c>
      <c r="B413" s="1" t="s">
        <v>133</v>
      </c>
      <c r="C413" s="8">
        <v>1.3035255910347801</v>
      </c>
      <c r="D413" s="8">
        <v>3.2007520831127102E-2</v>
      </c>
      <c r="E413">
        <f>-LOG10(Table5[[#This Row],[Pairwise Td FDR]])</f>
        <v>1.4947479631897651</v>
      </c>
      <c r="I413" t="s">
        <v>1616</v>
      </c>
      <c r="J413" t="s">
        <v>395</v>
      </c>
      <c r="K413" s="19">
        <v>1.3980127945201799</v>
      </c>
      <c r="L413" s="19">
        <v>3.2619412221498799E-2</v>
      </c>
      <c r="M413">
        <f>-LOG10(Table3[[#This Row],[Pairwise Td FDR2]])</f>
        <v>1.4865238689014917</v>
      </c>
    </row>
    <row r="414" spans="1:13" x14ac:dyDescent="0.35">
      <c r="A414" s="14" t="s">
        <v>1648</v>
      </c>
      <c r="B414" s="1" t="s">
        <v>432</v>
      </c>
      <c r="C414" s="8">
        <v>1.5036757159366501</v>
      </c>
      <c r="D414" s="8">
        <v>3.2007520831127102E-2</v>
      </c>
      <c r="E414">
        <f>-LOG10(Table5[[#This Row],[Pairwise Td FDR]])</f>
        <v>1.4947479631897651</v>
      </c>
      <c r="I414" t="s">
        <v>1315</v>
      </c>
      <c r="J414" t="s">
        <v>829</v>
      </c>
      <c r="K414" s="19">
        <v>1.2313958895451</v>
      </c>
      <c r="L414" s="19">
        <v>3.29442328991464E-2</v>
      </c>
      <c r="M414">
        <f>-LOG10(Table3[[#This Row],[Pairwise Td FDR2]])</f>
        <v>1.4822206004717762</v>
      </c>
    </row>
    <row r="415" spans="1:13" x14ac:dyDescent="0.35">
      <c r="A415" s="14" t="s">
        <v>1798</v>
      </c>
      <c r="B415" s="1" t="s">
        <v>1136</v>
      </c>
      <c r="C415" s="8">
        <v>1.32981039133743</v>
      </c>
      <c r="D415" s="8">
        <v>3.2043060528724403E-2</v>
      </c>
      <c r="E415">
        <f>-LOG10(Table5[[#This Row],[Pairwise Td FDR]])</f>
        <v>1.494266009839418</v>
      </c>
      <c r="I415" t="s">
        <v>1337</v>
      </c>
      <c r="J415" t="s">
        <v>842</v>
      </c>
      <c r="K415" s="19">
        <v>1.5236413113870899</v>
      </c>
      <c r="L415" s="19">
        <v>3.29442328991464E-2</v>
      </c>
      <c r="M415">
        <f>-LOG10(Table3[[#This Row],[Pairwise Td FDR2]])</f>
        <v>1.4822206004717762</v>
      </c>
    </row>
    <row r="416" spans="1:13" x14ac:dyDescent="0.35">
      <c r="A416" s="14" t="s">
        <v>1838</v>
      </c>
      <c r="B416" s="1" t="s">
        <v>632</v>
      </c>
      <c r="C416" s="8">
        <v>2.3902869036142</v>
      </c>
      <c r="D416" s="8">
        <v>3.2053410813550898E-2</v>
      </c>
      <c r="E416">
        <f>-LOG10(Table5[[#This Row],[Pairwise Td FDR]])</f>
        <v>1.494125750273448</v>
      </c>
      <c r="I416" t="s">
        <v>1562</v>
      </c>
      <c r="J416" t="s">
        <v>993</v>
      </c>
      <c r="K416" s="19">
        <v>1.58863722947494</v>
      </c>
      <c r="L416" s="19">
        <v>3.29442328991464E-2</v>
      </c>
      <c r="M416">
        <f>-LOG10(Table3[[#This Row],[Pairwise Td FDR2]])</f>
        <v>1.4822206004717762</v>
      </c>
    </row>
    <row r="417" spans="1:13" x14ac:dyDescent="0.35">
      <c r="A417" s="14" t="s">
        <v>1700</v>
      </c>
      <c r="B417" s="1" t="s">
        <v>1069</v>
      </c>
      <c r="C417" s="8">
        <v>1.3316047653877501</v>
      </c>
      <c r="D417" s="8">
        <v>3.20629092907826E-2</v>
      </c>
      <c r="E417">
        <f>-LOG10(Table5[[#This Row],[Pairwise Td FDR]])</f>
        <v>1.4939970736347488</v>
      </c>
      <c r="I417" t="s">
        <v>1917</v>
      </c>
      <c r="J417" t="s">
        <v>708</v>
      </c>
      <c r="K417" s="19">
        <v>1.1907078008304599</v>
      </c>
      <c r="L417" s="19">
        <v>3.29442328991464E-2</v>
      </c>
      <c r="M417">
        <f>-LOG10(Table3[[#This Row],[Pairwise Td FDR2]])</f>
        <v>1.4822206004717762</v>
      </c>
    </row>
    <row r="418" spans="1:13" x14ac:dyDescent="0.35">
      <c r="A418" s="14" t="s">
        <v>1572</v>
      </c>
      <c r="B418" s="1" t="s">
        <v>345</v>
      </c>
      <c r="C418" s="8">
        <v>1.27750120328327</v>
      </c>
      <c r="D418" s="8">
        <v>3.2133375684025703E-2</v>
      </c>
      <c r="E418">
        <f>-LOG10(Table5[[#This Row],[Pairwise Td FDR]])</f>
        <v>1.4930436484311507</v>
      </c>
      <c r="I418" t="s">
        <v>1997</v>
      </c>
      <c r="J418" t="s">
        <v>1260</v>
      </c>
      <c r="K418" s="19">
        <v>1.3002484163113599</v>
      </c>
      <c r="L418" s="19">
        <v>3.29442328991464E-2</v>
      </c>
      <c r="M418">
        <f>-LOG10(Table3[[#This Row],[Pairwise Td FDR2]])</f>
        <v>1.4822206004717762</v>
      </c>
    </row>
    <row r="419" spans="1:13" x14ac:dyDescent="0.35">
      <c r="A419" s="14" t="s">
        <v>1677</v>
      </c>
      <c r="B419" s="1" t="s">
        <v>472</v>
      </c>
      <c r="C419" s="8">
        <v>1.62374986813693</v>
      </c>
      <c r="D419" s="8">
        <v>3.2133375684025703E-2</v>
      </c>
      <c r="E419">
        <f>-LOG10(Table5[[#This Row],[Pairwise Td FDR]])</f>
        <v>1.4930436484311507</v>
      </c>
      <c r="I419" t="s">
        <v>1509</v>
      </c>
      <c r="J419" t="s">
        <v>268</v>
      </c>
      <c r="K419" s="19">
        <v>1.24393898838704</v>
      </c>
      <c r="L419" s="19">
        <v>3.3252543363841203E-2</v>
      </c>
      <c r="M419">
        <f>-LOG10(Table3[[#This Row],[Pairwise Td FDR2]])</f>
        <v>1.4781751315146077</v>
      </c>
    </row>
    <row r="420" spans="1:13" x14ac:dyDescent="0.35">
      <c r="A420" s="14" t="s">
        <v>1819</v>
      </c>
      <c r="B420" s="1" t="s">
        <v>616</v>
      </c>
      <c r="C420" s="8">
        <v>1.2171532059930099</v>
      </c>
      <c r="D420" s="8">
        <v>3.2133375684025703E-2</v>
      </c>
      <c r="E420">
        <f>-LOG10(Table5[[#This Row],[Pairwise Td FDR]])</f>
        <v>1.4930436484311507</v>
      </c>
      <c r="I420" t="s">
        <v>1810</v>
      </c>
      <c r="J420" t="s">
        <v>605</v>
      </c>
      <c r="K420" s="19">
        <v>1.58045718215689</v>
      </c>
      <c r="L420" s="19">
        <v>3.3252543363841203E-2</v>
      </c>
      <c r="M420">
        <f>-LOG10(Table3[[#This Row],[Pairwise Td FDR2]])</f>
        <v>1.4781751315146077</v>
      </c>
    </row>
    <row r="421" spans="1:13" x14ac:dyDescent="0.35">
      <c r="A421" s="14" t="s">
        <v>2012</v>
      </c>
      <c r="B421" s="1" t="s">
        <v>821</v>
      </c>
      <c r="C421" s="8">
        <v>1.3396764392859399</v>
      </c>
      <c r="D421" s="8">
        <v>3.2133375684025703E-2</v>
      </c>
      <c r="E421">
        <f>-LOG10(Table5[[#This Row],[Pairwise Td FDR]])</f>
        <v>1.4930436484311507</v>
      </c>
      <c r="I421" t="s">
        <v>1623</v>
      </c>
      <c r="J421" t="s">
        <v>402</v>
      </c>
      <c r="K421" s="19">
        <v>1.38909451577702</v>
      </c>
      <c r="L421" s="19">
        <v>3.3253164877878501E-2</v>
      </c>
      <c r="M421">
        <f>-LOG10(Table3[[#This Row],[Pairwise Td FDR2]])</f>
        <v>1.4781670143131234</v>
      </c>
    </row>
    <row r="422" spans="1:13" x14ac:dyDescent="0.35">
      <c r="A422" s="14" t="s">
        <v>1583</v>
      </c>
      <c r="B422" s="1" t="s">
        <v>356</v>
      </c>
      <c r="C422" s="8">
        <v>1.41816859564344</v>
      </c>
      <c r="D422" s="8">
        <v>3.2161204036586198E-2</v>
      </c>
      <c r="E422">
        <f>-LOG10(Table5[[#This Row],[Pairwise Td FDR]])</f>
        <v>1.4926677006991738</v>
      </c>
      <c r="I422" t="s">
        <v>1844</v>
      </c>
      <c r="J422" t="s">
        <v>637</v>
      </c>
      <c r="K422" s="19">
        <v>1.31779440809126</v>
      </c>
      <c r="L422" s="19">
        <v>3.3253164877878501E-2</v>
      </c>
      <c r="M422">
        <f>-LOG10(Table3[[#This Row],[Pairwise Td FDR2]])</f>
        <v>1.4781670143131234</v>
      </c>
    </row>
    <row r="423" spans="1:13" x14ac:dyDescent="0.35">
      <c r="A423" s="14" t="s">
        <v>1971</v>
      </c>
      <c r="B423" s="1" t="s">
        <v>767</v>
      </c>
      <c r="C423" s="8">
        <v>1.8395033782146999</v>
      </c>
      <c r="D423" s="8">
        <v>3.2161204036586198E-2</v>
      </c>
      <c r="E423">
        <f>-LOG10(Table5[[#This Row],[Pairwise Td FDR]])</f>
        <v>1.4926677006991738</v>
      </c>
      <c r="I423" t="s">
        <v>1382</v>
      </c>
      <c r="J423" t="s">
        <v>123</v>
      </c>
      <c r="K423" s="19">
        <v>1.6363182591799801</v>
      </c>
      <c r="L423" s="19">
        <v>3.3330431557800501E-2</v>
      </c>
      <c r="M423">
        <f>-LOG10(Table3[[#This Row],[Pairwise Td FDR2]])</f>
        <v>1.4771590631184075</v>
      </c>
    </row>
    <row r="424" spans="1:13" x14ac:dyDescent="0.35">
      <c r="A424" s="14" t="s">
        <v>1734</v>
      </c>
      <c r="B424" s="1" t="s">
        <v>534</v>
      </c>
      <c r="C424" s="8">
        <v>-1.6153142203153199</v>
      </c>
      <c r="D424" s="8">
        <v>3.2171226542677497E-2</v>
      </c>
      <c r="E424">
        <f>-LOG10(Table5[[#This Row],[Pairwise Td FDR]])</f>
        <v>1.4925323811072879</v>
      </c>
      <c r="I424" t="s">
        <v>1779</v>
      </c>
      <c r="J424" t="s">
        <v>580</v>
      </c>
      <c r="K424" s="19">
        <v>1.7508564593545199</v>
      </c>
      <c r="L424" s="19">
        <v>3.3330431557800501E-2</v>
      </c>
      <c r="M424">
        <f>-LOG10(Table3[[#This Row],[Pairwise Td FDR2]])</f>
        <v>1.4771590631184075</v>
      </c>
    </row>
    <row r="425" spans="1:13" x14ac:dyDescent="0.35">
      <c r="A425" s="14" t="s">
        <v>1645</v>
      </c>
      <c r="B425" s="1" t="s">
        <v>428</v>
      </c>
      <c r="C425" s="8">
        <v>1.67027143839491</v>
      </c>
      <c r="D425" s="8">
        <v>3.21841152412033E-2</v>
      </c>
      <c r="E425">
        <f>-LOG10(Table5[[#This Row],[Pairwise Td FDR]])</f>
        <v>1.4923584253619417</v>
      </c>
      <c r="I425" t="s">
        <v>1474</v>
      </c>
      <c r="J425" t="s">
        <v>932</v>
      </c>
      <c r="K425" s="19">
        <v>1.32528797147091</v>
      </c>
      <c r="L425" s="19">
        <v>3.35892506645811E-2</v>
      </c>
      <c r="M425">
        <f>-LOG10(Table3[[#This Row],[Pairwise Td FDR2]])</f>
        <v>1.473799684633105</v>
      </c>
    </row>
    <row r="426" spans="1:13" x14ac:dyDescent="0.35">
      <c r="A426" s="14" t="s">
        <v>1912</v>
      </c>
      <c r="B426" s="1" t="s">
        <v>1209</v>
      </c>
      <c r="C426" s="8">
        <v>1.4132383966388899</v>
      </c>
      <c r="D426" s="8">
        <v>3.21841152412033E-2</v>
      </c>
      <c r="E426">
        <f>-LOG10(Table5[[#This Row],[Pairwise Td FDR]])</f>
        <v>1.4923584253619417</v>
      </c>
      <c r="I426" t="s">
        <v>1525</v>
      </c>
      <c r="J426" t="s">
        <v>289</v>
      </c>
      <c r="K426" s="19">
        <v>1.1937077639413001</v>
      </c>
      <c r="L426" s="19">
        <v>3.35892506645811E-2</v>
      </c>
      <c r="M426">
        <f>-LOG10(Table3[[#This Row],[Pairwise Td FDR2]])</f>
        <v>1.473799684633105</v>
      </c>
    </row>
    <row r="427" spans="1:13" x14ac:dyDescent="0.35">
      <c r="A427" s="14" t="s">
        <v>1980</v>
      </c>
      <c r="B427" s="1" t="s">
        <v>785</v>
      </c>
      <c r="C427" s="8">
        <v>2.0597300081419299</v>
      </c>
      <c r="D427" s="8">
        <v>3.21841152412033E-2</v>
      </c>
      <c r="E427">
        <f>-LOG10(Table5[[#This Row],[Pairwise Td FDR]])</f>
        <v>1.4923584253619417</v>
      </c>
      <c r="I427" t="s">
        <v>1996</v>
      </c>
      <c r="J427" t="s">
        <v>805</v>
      </c>
      <c r="K427" s="19">
        <v>1.2603613969791301</v>
      </c>
      <c r="L427" s="19">
        <v>3.35892506645811E-2</v>
      </c>
      <c r="M427">
        <f>-LOG10(Table3[[#This Row],[Pairwise Td FDR2]])</f>
        <v>1.473799684633105</v>
      </c>
    </row>
    <row r="428" spans="1:13" x14ac:dyDescent="0.35">
      <c r="A428" s="14" t="s">
        <v>1375</v>
      </c>
      <c r="B428" s="1" t="s">
        <v>117</v>
      </c>
      <c r="C428" s="8">
        <v>1.2389443399166</v>
      </c>
      <c r="D428" s="8">
        <v>3.2414747318105702E-2</v>
      </c>
      <c r="E428">
        <f>-LOG10(Table5[[#This Row],[Pairwise Td FDR]])</f>
        <v>1.4892573594931333</v>
      </c>
      <c r="I428" t="s">
        <v>1827</v>
      </c>
      <c r="J428" t="s">
        <v>621</v>
      </c>
      <c r="K428" s="19">
        <v>-2.0342203305035298</v>
      </c>
      <c r="L428" s="19">
        <v>3.3597718918711002E-2</v>
      </c>
      <c r="M428">
        <f>-LOG10(Table3[[#This Row],[Pairwise Td FDR2]])</f>
        <v>1.4736902075698513</v>
      </c>
    </row>
    <row r="429" spans="1:13" x14ac:dyDescent="0.35">
      <c r="A429" s="14" t="s">
        <v>1907</v>
      </c>
      <c r="B429" s="1" t="s">
        <v>702</v>
      </c>
      <c r="C429" s="8">
        <v>2.1999370792221402</v>
      </c>
      <c r="D429" s="8">
        <v>3.2414747318105702E-2</v>
      </c>
      <c r="E429">
        <f>-LOG10(Table5[[#This Row],[Pairwise Td FDR]])</f>
        <v>1.4892573594931333</v>
      </c>
      <c r="I429" t="s">
        <v>1393</v>
      </c>
      <c r="J429" t="s">
        <v>878</v>
      </c>
      <c r="K429" s="19">
        <v>1.38054753103992</v>
      </c>
      <c r="L429" s="19">
        <v>3.3611355761278099E-2</v>
      </c>
      <c r="M429">
        <f>-LOG10(Table3[[#This Row],[Pairwise Td FDR2]])</f>
        <v>1.4735139692988455</v>
      </c>
    </row>
    <row r="430" spans="1:13" x14ac:dyDescent="0.35">
      <c r="A430" s="14" t="s">
        <v>154</v>
      </c>
      <c r="B430" s="1" t="s">
        <v>154</v>
      </c>
      <c r="C430" s="8">
        <v>1.3783571427754899</v>
      </c>
      <c r="D430" s="8">
        <v>3.2426960183379899E-2</v>
      </c>
      <c r="E430">
        <f>-LOG10(Table5[[#This Row],[Pairwise Td FDR]])</f>
        <v>1.489093761702023</v>
      </c>
      <c r="I430" t="s">
        <v>1476</v>
      </c>
      <c r="J430" t="s">
        <v>934</v>
      </c>
      <c r="K430" s="19">
        <v>1.5166363820776601</v>
      </c>
      <c r="L430" s="19">
        <v>3.3611355761278099E-2</v>
      </c>
      <c r="M430">
        <f>-LOG10(Table3[[#This Row],[Pairwise Td FDR2]])</f>
        <v>1.4735139692988455</v>
      </c>
    </row>
    <row r="431" spans="1:13" x14ac:dyDescent="0.35">
      <c r="A431" s="14" t="s">
        <v>1360</v>
      </c>
      <c r="B431" s="1" t="s">
        <v>857</v>
      </c>
      <c r="C431" s="8">
        <v>1.89595945313356</v>
      </c>
      <c r="D431" s="8">
        <v>3.2466492362620301E-2</v>
      </c>
      <c r="E431">
        <f>-LOG10(Table5[[#This Row],[Pairwise Td FDR]])</f>
        <v>1.4885646294474755</v>
      </c>
      <c r="I431" t="s">
        <v>1662</v>
      </c>
      <c r="J431" t="s">
        <v>1044</v>
      </c>
      <c r="K431" s="19">
        <v>1.41569421302543</v>
      </c>
      <c r="L431" s="19">
        <v>3.3611355761278099E-2</v>
      </c>
      <c r="M431">
        <f>-LOG10(Table3[[#This Row],[Pairwise Td FDR2]])</f>
        <v>1.4735139692988455</v>
      </c>
    </row>
    <row r="432" spans="1:13" x14ac:dyDescent="0.35">
      <c r="A432" s="14" t="s">
        <v>1979</v>
      </c>
      <c r="B432" s="1" t="s">
        <v>1252</v>
      </c>
      <c r="C432" s="8">
        <v>1.30368492036286</v>
      </c>
      <c r="D432" s="8">
        <v>3.2466492362620301E-2</v>
      </c>
      <c r="E432">
        <f>-LOG10(Table5[[#This Row],[Pairwise Td FDR]])</f>
        <v>1.4885646294474755</v>
      </c>
      <c r="I432" t="s">
        <v>1910</v>
      </c>
      <c r="J432" t="s">
        <v>1207</v>
      </c>
      <c r="K432" s="19">
        <v>1.4281281858802699</v>
      </c>
      <c r="L432" s="19">
        <v>3.3611355761278099E-2</v>
      </c>
      <c r="M432">
        <f>-LOG10(Table3[[#This Row],[Pairwise Td FDR2]])</f>
        <v>1.4735139692988455</v>
      </c>
    </row>
    <row r="433" spans="1:13" x14ac:dyDescent="0.35">
      <c r="A433" s="14" t="s">
        <v>1990</v>
      </c>
      <c r="B433" s="1" t="s">
        <v>797</v>
      </c>
      <c r="C433" s="8">
        <v>1.24695611370693</v>
      </c>
      <c r="D433" s="8">
        <v>3.2466492362620301E-2</v>
      </c>
      <c r="E433">
        <f>-LOG10(Table5[[#This Row],[Pairwise Td FDR]])</f>
        <v>1.4885646294474755</v>
      </c>
      <c r="I433" t="s">
        <v>1492</v>
      </c>
      <c r="J433" t="s">
        <v>241</v>
      </c>
      <c r="K433" s="19">
        <v>1.5264528121148799</v>
      </c>
      <c r="L433" s="19">
        <v>3.3802047515270398E-2</v>
      </c>
      <c r="M433">
        <f>-LOG10(Table3[[#This Row],[Pairwise Td FDR2]])</f>
        <v>1.4710569920995291</v>
      </c>
    </row>
    <row r="434" spans="1:13" x14ac:dyDescent="0.35">
      <c r="A434" s="14" t="s">
        <v>1616</v>
      </c>
      <c r="B434" s="1" t="s">
        <v>395</v>
      </c>
      <c r="C434" s="8">
        <v>1.3980127945201799</v>
      </c>
      <c r="D434" s="8">
        <v>3.2619412221498799E-2</v>
      </c>
      <c r="E434">
        <f>-LOG10(Table5[[#This Row],[Pairwise Td FDR]])</f>
        <v>1.4865238689014917</v>
      </c>
      <c r="I434" t="s">
        <v>1347</v>
      </c>
      <c r="J434" t="s">
        <v>852</v>
      </c>
      <c r="K434" s="19">
        <v>1.3166784644812399</v>
      </c>
      <c r="L434" s="19">
        <v>3.4226055958700402E-2</v>
      </c>
      <c r="M434">
        <f>-LOG10(Table3[[#This Row],[Pairwise Td FDR2]])</f>
        <v>1.4656431439255371</v>
      </c>
    </row>
    <row r="435" spans="1:13" x14ac:dyDescent="0.35">
      <c r="A435" s="14" t="s">
        <v>1315</v>
      </c>
      <c r="B435" s="1" t="s">
        <v>829</v>
      </c>
      <c r="C435" s="8">
        <v>1.2313958895451</v>
      </c>
      <c r="D435" s="8">
        <v>3.29442328991464E-2</v>
      </c>
      <c r="E435">
        <f>-LOG10(Table5[[#This Row],[Pairwise Td FDR]])</f>
        <v>1.4822206004717762</v>
      </c>
      <c r="I435" t="s">
        <v>1944</v>
      </c>
      <c r="J435" t="s">
        <v>736</v>
      </c>
      <c r="K435" s="19">
        <v>1.3067330141967901</v>
      </c>
      <c r="L435" s="19">
        <v>3.4475320579306502E-2</v>
      </c>
      <c r="M435">
        <f>-LOG10(Table3[[#This Row],[Pairwise Td FDR2]])</f>
        <v>1.4624916867133453</v>
      </c>
    </row>
    <row r="436" spans="1:13" x14ac:dyDescent="0.35">
      <c r="A436" s="14" t="s">
        <v>1337</v>
      </c>
      <c r="B436" s="1" t="s">
        <v>842</v>
      </c>
      <c r="C436" s="8">
        <v>1.5236413113870899</v>
      </c>
      <c r="D436" s="8">
        <v>3.29442328991464E-2</v>
      </c>
      <c r="E436">
        <f>-LOG10(Table5[[#This Row],[Pairwise Td FDR]])</f>
        <v>1.4822206004717762</v>
      </c>
      <c r="I436" t="s">
        <v>1318</v>
      </c>
      <c r="J436" t="s">
        <v>53</v>
      </c>
      <c r="K436" s="19">
        <v>1.24372733099758</v>
      </c>
      <c r="L436" s="19">
        <v>3.4648833605623798E-2</v>
      </c>
      <c r="M436">
        <f>-LOG10(Table3[[#This Row],[Pairwise Td FDR2]])</f>
        <v>1.4603113805952461</v>
      </c>
    </row>
    <row r="437" spans="1:13" x14ac:dyDescent="0.35">
      <c r="A437" s="14" t="s">
        <v>1562</v>
      </c>
      <c r="B437" s="1" t="s">
        <v>993</v>
      </c>
      <c r="C437" s="8">
        <v>1.58863722947494</v>
      </c>
      <c r="D437" s="8">
        <v>3.29442328991464E-2</v>
      </c>
      <c r="E437">
        <f>-LOG10(Table5[[#This Row],[Pairwise Td FDR]])</f>
        <v>1.4822206004717762</v>
      </c>
      <c r="I437" t="s">
        <v>1395</v>
      </c>
      <c r="J437" t="s">
        <v>140</v>
      </c>
      <c r="K437" s="19">
        <v>1.27611487873697</v>
      </c>
      <c r="L437" s="19">
        <v>3.4648833605623798E-2</v>
      </c>
      <c r="M437">
        <f>-LOG10(Table3[[#This Row],[Pairwise Td FDR2]])</f>
        <v>1.4603113805952461</v>
      </c>
    </row>
    <row r="438" spans="1:13" x14ac:dyDescent="0.35">
      <c r="A438" s="14" t="s">
        <v>1917</v>
      </c>
      <c r="B438" s="1" t="s">
        <v>708</v>
      </c>
      <c r="C438" s="8">
        <v>1.1907078008304599</v>
      </c>
      <c r="D438" s="8">
        <v>3.29442328991464E-2</v>
      </c>
      <c r="E438">
        <f>-LOG10(Table5[[#This Row],[Pairwise Td FDR]])</f>
        <v>1.4822206004717762</v>
      </c>
      <c r="I438" t="s">
        <v>1586</v>
      </c>
      <c r="J438" t="s">
        <v>361</v>
      </c>
      <c r="K438" s="19">
        <v>1.2513915439520999</v>
      </c>
      <c r="L438" s="19">
        <v>3.4648833605623798E-2</v>
      </c>
      <c r="M438">
        <f>-LOG10(Table3[[#This Row],[Pairwise Td FDR2]])</f>
        <v>1.4603113805952461</v>
      </c>
    </row>
    <row r="439" spans="1:13" x14ac:dyDescent="0.35">
      <c r="A439" s="14" t="s">
        <v>1997</v>
      </c>
      <c r="B439" s="1" t="s">
        <v>1260</v>
      </c>
      <c r="C439" s="8">
        <v>1.3002484163113599</v>
      </c>
      <c r="D439" s="8">
        <v>3.29442328991464E-2</v>
      </c>
      <c r="E439">
        <f>-LOG10(Table5[[#This Row],[Pairwise Td FDR]])</f>
        <v>1.4822206004717762</v>
      </c>
      <c r="I439" t="s">
        <v>1724</v>
      </c>
      <c r="J439" t="s">
        <v>523</v>
      </c>
      <c r="K439" s="19">
        <v>1.3459180560813899</v>
      </c>
      <c r="L439" s="19">
        <v>3.4648833605623798E-2</v>
      </c>
      <c r="M439">
        <f>-LOG10(Table3[[#This Row],[Pairwise Td FDR2]])</f>
        <v>1.4603113805952461</v>
      </c>
    </row>
    <row r="440" spans="1:13" x14ac:dyDescent="0.35">
      <c r="A440" s="14" t="s">
        <v>1509</v>
      </c>
      <c r="B440" s="1" t="s">
        <v>268</v>
      </c>
      <c r="C440" s="8">
        <v>1.24393898838704</v>
      </c>
      <c r="D440" s="8">
        <v>3.3252543363841203E-2</v>
      </c>
      <c r="E440">
        <f>-LOG10(Table5[[#This Row],[Pairwise Td FDR]])</f>
        <v>1.4781751315146077</v>
      </c>
      <c r="I440" t="s">
        <v>1408</v>
      </c>
      <c r="J440" t="s">
        <v>887</v>
      </c>
      <c r="K440" s="19">
        <v>1.2692813853680101</v>
      </c>
      <c r="L440" s="19">
        <v>3.4747380467461599E-2</v>
      </c>
      <c r="M440">
        <f>-LOG10(Table3[[#This Row],[Pairwise Td FDR2]])</f>
        <v>1.4590779303949606</v>
      </c>
    </row>
    <row r="441" spans="1:13" x14ac:dyDescent="0.35">
      <c r="A441" s="14" t="s">
        <v>1810</v>
      </c>
      <c r="B441" s="1" t="s">
        <v>605</v>
      </c>
      <c r="C441" s="8">
        <v>1.58045718215689</v>
      </c>
      <c r="D441" s="8">
        <v>3.3252543363841203E-2</v>
      </c>
      <c r="E441">
        <f>-LOG10(Table5[[#This Row],[Pairwise Td FDR]])</f>
        <v>1.4781751315146077</v>
      </c>
      <c r="I441" t="s">
        <v>1627</v>
      </c>
      <c r="J441" t="s">
        <v>405</v>
      </c>
      <c r="K441" s="19">
        <v>1.29272390798734</v>
      </c>
      <c r="L441" s="19">
        <v>3.4747380467461599E-2</v>
      </c>
      <c r="M441">
        <f>-LOG10(Table3[[#This Row],[Pairwise Td FDR2]])</f>
        <v>1.4590779303949606</v>
      </c>
    </row>
    <row r="442" spans="1:13" x14ac:dyDescent="0.35">
      <c r="A442" s="14" t="s">
        <v>1623</v>
      </c>
      <c r="B442" s="1" t="s">
        <v>402</v>
      </c>
      <c r="C442" s="8">
        <v>1.38909451577702</v>
      </c>
      <c r="D442" s="8">
        <v>3.3253164877878501E-2</v>
      </c>
      <c r="E442">
        <f>-LOG10(Table5[[#This Row],[Pairwise Td FDR]])</f>
        <v>1.4781670143131234</v>
      </c>
      <c r="I442" t="s">
        <v>1706</v>
      </c>
      <c r="J442" t="s">
        <v>1075</v>
      </c>
      <c r="K442" s="19">
        <v>1.2875981093303499</v>
      </c>
      <c r="L442" s="19">
        <v>3.4747380467461599E-2</v>
      </c>
      <c r="M442">
        <f>-LOG10(Table3[[#This Row],[Pairwise Td FDR2]])</f>
        <v>1.4590779303949606</v>
      </c>
    </row>
    <row r="443" spans="1:13" x14ac:dyDescent="0.35">
      <c r="A443" s="14" t="s">
        <v>1844</v>
      </c>
      <c r="B443" s="1" t="s">
        <v>637</v>
      </c>
      <c r="C443" s="8">
        <v>1.31779440809126</v>
      </c>
      <c r="D443" s="8">
        <v>3.3253164877878501E-2</v>
      </c>
      <c r="E443">
        <f>-LOG10(Table5[[#This Row],[Pairwise Td FDR]])</f>
        <v>1.4781670143131234</v>
      </c>
      <c r="I443" t="s">
        <v>1752</v>
      </c>
      <c r="J443" t="s">
        <v>1097</v>
      </c>
      <c r="K443" s="19">
        <v>1.2144367959659499</v>
      </c>
      <c r="L443" s="19">
        <v>3.4747380467461599E-2</v>
      </c>
      <c r="M443">
        <f>-LOG10(Table3[[#This Row],[Pairwise Td FDR2]])</f>
        <v>1.4590779303949606</v>
      </c>
    </row>
    <row r="444" spans="1:13" x14ac:dyDescent="0.35">
      <c r="A444" s="14" t="s">
        <v>1382</v>
      </c>
      <c r="B444" s="1" t="s">
        <v>123</v>
      </c>
      <c r="C444" s="8">
        <v>1.6363182591799801</v>
      </c>
      <c r="D444" s="8">
        <v>3.3330431557800501E-2</v>
      </c>
      <c r="E444">
        <f>-LOG10(Table5[[#This Row],[Pairwise Td FDR]])</f>
        <v>1.4771590631184075</v>
      </c>
      <c r="I444" t="s">
        <v>1835</v>
      </c>
      <c r="J444" t="s">
        <v>629</v>
      </c>
      <c r="K444" s="19">
        <v>1.3169916168315501</v>
      </c>
      <c r="L444" s="19">
        <v>3.4747380467461599E-2</v>
      </c>
      <c r="M444">
        <f>-LOG10(Table3[[#This Row],[Pairwise Td FDR2]])</f>
        <v>1.4590779303949606</v>
      </c>
    </row>
    <row r="445" spans="1:13" x14ac:dyDescent="0.35">
      <c r="A445" s="14" t="s">
        <v>1779</v>
      </c>
      <c r="B445" s="1" t="s">
        <v>580</v>
      </c>
      <c r="C445" s="8">
        <v>1.7508564593545199</v>
      </c>
      <c r="D445" s="8">
        <v>3.3330431557800501E-2</v>
      </c>
      <c r="E445">
        <f>-LOG10(Table5[[#This Row],[Pairwise Td FDR]])</f>
        <v>1.4771590631184075</v>
      </c>
      <c r="I445" t="s">
        <v>1964</v>
      </c>
      <c r="J445" t="s">
        <v>751</v>
      </c>
      <c r="K445" s="19">
        <v>1.35419954593809</v>
      </c>
      <c r="L445" s="19">
        <v>3.4747380467461599E-2</v>
      </c>
      <c r="M445">
        <f>-LOG10(Table3[[#This Row],[Pairwise Td FDR2]])</f>
        <v>1.4590779303949606</v>
      </c>
    </row>
    <row r="446" spans="1:13" x14ac:dyDescent="0.35">
      <c r="A446" s="14" t="s">
        <v>1474</v>
      </c>
      <c r="B446" s="1" t="s">
        <v>932</v>
      </c>
      <c r="C446" s="8">
        <v>1.32528797147091</v>
      </c>
      <c r="D446" s="8">
        <v>3.35892506645811E-2</v>
      </c>
      <c r="E446">
        <f>-LOG10(Table5[[#This Row],[Pairwise Td FDR]])</f>
        <v>1.473799684633105</v>
      </c>
      <c r="I446" t="s">
        <v>1982</v>
      </c>
      <c r="J446" t="s">
        <v>38</v>
      </c>
      <c r="K446" s="19">
        <v>1.20179093681992</v>
      </c>
      <c r="L446" s="19">
        <v>3.4747380467461599E-2</v>
      </c>
      <c r="M446">
        <f>-LOG10(Table3[[#This Row],[Pairwise Td FDR2]])</f>
        <v>1.4590779303949606</v>
      </c>
    </row>
    <row r="447" spans="1:13" x14ac:dyDescent="0.35">
      <c r="A447" s="14" t="s">
        <v>1525</v>
      </c>
      <c r="B447" s="1" t="s">
        <v>289</v>
      </c>
      <c r="C447" s="8">
        <v>1.1937077639413001</v>
      </c>
      <c r="D447" s="8">
        <v>3.35892506645811E-2</v>
      </c>
      <c r="E447">
        <f>-LOG10(Table5[[#This Row],[Pairwise Td FDR]])</f>
        <v>1.473799684633105</v>
      </c>
      <c r="I447" t="s">
        <v>1567</v>
      </c>
      <c r="J447" t="s">
        <v>12</v>
      </c>
      <c r="K447" s="19">
        <v>1.3374126774016699</v>
      </c>
      <c r="L447" s="19">
        <v>3.4859832607006598E-2</v>
      </c>
      <c r="M447">
        <f>-LOG10(Table3[[#This Row],[Pairwise Td FDR2]])</f>
        <v>1.4576747026542496</v>
      </c>
    </row>
    <row r="448" spans="1:13" x14ac:dyDescent="0.35">
      <c r="A448" s="14" t="s">
        <v>1996</v>
      </c>
      <c r="B448" s="1" t="s">
        <v>805</v>
      </c>
      <c r="C448" s="8">
        <v>1.2603613969791301</v>
      </c>
      <c r="D448" s="8">
        <v>3.35892506645811E-2</v>
      </c>
      <c r="E448">
        <f>-LOG10(Table5[[#This Row],[Pairwise Td FDR]])</f>
        <v>1.473799684633105</v>
      </c>
      <c r="I448" t="s">
        <v>1902</v>
      </c>
      <c r="J448" t="s">
        <v>696</v>
      </c>
      <c r="K448" s="19">
        <v>2.0391506363943299</v>
      </c>
      <c r="L448" s="19">
        <v>3.4859832607006598E-2</v>
      </c>
      <c r="M448">
        <f>-LOG10(Table3[[#This Row],[Pairwise Td FDR2]])</f>
        <v>1.4576747026542496</v>
      </c>
    </row>
    <row r="449" spans="1:13" x14ac:dyDescent="0.35">
      <c r="A449" s="14" t="s">
        <v>1827</v>
      </c>
      <c r="B449" s="1" t="s">
        <v>621</v>
      </c>
      <c r="C449" s="8">
        <v>-2.0342203305035298</v>
      </c>
      <c r="D449" s="8">
        <v>3.3597718918711002E-2</v>
      </c>
      <c r="E449">
        <f>-LOG10(Table5[[#This Row],[Pairwise Td FDR]])</f>
        <v>1.4736902075698513</v>
      </c>
      <c r="I449" t="s">
        <v>1958</v>
      </c>
      <c r="J449" t="s">
        <v>748</v>
      </c>
      <c r="K449" s="19">
        <v>1.24612812411161</v>
      </c>
      <c r="L449" s="19">
        <v>3.4859832607006598E-2</v>
      </c>
      <c r="M449">
        <f>-LOG10(Table3[[#This Row],[Pairwise Td FDR2]])</f>
        <v>1.4576747026542496</v>
      </c>
    </row>
    <row r="450" spans="1:13" x14ac:dyDescent="0.35">
      <c r="A450" s="14" t="s">
        <v>1393</v>
      </c>
      <c r="B450" s="1" t="s">
        <v>878</v>
      </c>
      <c r="C450" s="8">
        <v>1.38054753103992</v>
      </c>
      <c r="D450" s="8">
        <v>3.3611355761278099E-2</v>
      </c>
      <c r="E450">
        <f>-LOG10(Table5[[#This Row],[Pairwise Td FDR]])</f>
        <v>1.4735139692988455</v>
      </c>
      <c r="I450" t="s">
        <v>1676</v>
      </c>
      <c r="J450" t="s">
        <v>471</v>
      </c>
      <c r="K450" s="19">
        <v>1.34551454433475</v>
      </c>
      <c r="L450" s="19">
        <v>3.4901661587289398E-2</v>
      </c>
      <c r="M450">
        <f>-LOG10(Table3[[#This Row],[Pairwise Td FDR2]])</f>
        <v>1.457153896794017</v>
      </c>
    </row>
    <row r="451" spans="1:13" x14ac:dyDescent="0.35">
      <c r="A451" s="14" t="s">
        <v>1476</v>
      </c>
      <c r="B451" s="1" t="s">
        <v>934</v>
      </c>
      <c r="C451" s="8">
        <v>1.5166363820776601</v>
      </c>
      <c r="D451" s="8">
        <v>3.3611355761278099E-2</v>
      </c>
      <c r="E451">
        <f>-LOG10(Table5[[#This Row],[Pairwise Td FDR]])</f>
        <v>1.4735139692988455</v>
      </c>
      <c r="I451" t="s">
        <v>1989</v>
      </c>
      <c r="J451" t="s">
        <v>796</v>
      </c>
      <c r="K451" s="19">
        <v>1.3923784363305201</v>
      </c>
      <c r="L451" s="19">
        <v>3.4901661587289398E-2</v>
      </c>
      <c r="M451">
        <f>-LOG10(Table3[[#This Row],[Pairwise Td FDR2]])</f>
        <v>1.457153896794017</v>
      </c>
    </row>
    <row r="452" spans="1:13" x14ac:dyDescent="0.35">
      <c r="A452" s="14" t="s">
        <v>1662</v>
      </c>
      <c r="B452" s="1" t="s">
        <v>1044</v>
      </c>
      <c r="C452" s="8">
        <v>1.41569421302543</v>
      </c>
      <c r="D452" s="8">
        <v>3.3611355761278099E-2</v>
      </c>
      <c r="E452">
        <f>-LOG10(Table5[[#This Row],[Pairwise Td FDR]])</f>
        <v>1.4735139692988455</v>
      </c>
      <c r="I452" t="s">
        <v>1388</v>
      </c>
      <c r="J452" t="s">
        <v>130</v>
      </c>
      <c r="K452" s="19">
        <v>1.4188217929222799</v>
      </c>
      <c r="L452" s="19">
        <v>3.4925971680512799E-2</v>
      </c>
      <c r="M452">
        <f>-LOG10(Table3[[#This Row],[Pairwise Td FDR2]])</f>
        <v>1.4568515024760675</v>
      </c>
    </row>
    <row r="453" spans="1:13" x14ac:dyDescent="0.35">
      <c r="A453" s="14" t="s">
        <v>1910</v>
      </c>
      <c r="B453" s="1" t="s">
        <v>1207</v>
      </c>
      <c r="C453" s="8">
        <v>1.4281281858802699</v>
      </c>
      <c r="D453" s="8">
        <v>3.3611355761278099E-2</v>
      </c>
      <c r="E453">
        <f>-LOG10(Table5[[#This Row],[Pairwise Td FDR]])</f>
        <v>1.4735139692988455</v>
      </c>
      <c r="I453" t="s">
        <v>1543</v>
      </c>
      <c r="J453" t="s">
        <v>310</v>
      </c>
      <c r="K453" s="19">
        <v>1.3136125058680901</v>
      </c>
      <c r="L453" s="19">
        <v>3.4925971680512799E-2</v>
      </c>
      <c r="M453">
        <f>-LOG10(Table3[[#This Row],[Pairwise Td FDR2]])</f>
        <v>1.4568515024760675</v>
      </c>
    </row>
    <row r="454" spans="1:13" x14ac:dyDescent="0.35">
      <c r="A454" s="14" t="s">
        <v>1492</v>
      </c>
      <c r="B454" s="1" t="s">
        <v>241</v>
      </c>
      <c r="C454" s="8">
        <v>1.5264528121148799</v>
      </c>
      <c r="D454" s="8">
        <v>3.3802047515270398E-2</v>
      </c>
      <c r="E454">
        <f>-LOG10(Table5[[#This Row],[Pairwise Td FDR]])</f>
        <v>1.4710569920995291</v>
      </c>
      <c r="I454" t="s">
        <v>1836</v>
      </c>
      <c r="J454" t="s">
        <v>630</v>
      </c>
      <c r="K454" s="19">
        <v>2.59152655118069</v>
      </c>
      <c r="L454" s="19">
        <v>3.4925971680512799E-2</v>
      </c>
      <c r="M454">
        <f>-LOG10(Table3[[#This Row],[Pairwise Td FDR2]])</f>
        <v>1.4568515024760675</v>
      </c>
    </row>
    <row r="455" spans="1:13" x14ac:dyDescent="0.35">
      <c r="A455" s="14" t="s">
        <v>1347</v>
      </c>
      <c r="B455" s="1" t="s">
        <v>852</v>
      </c>
      <c r="C455" s="8">
        <v>1.3166784644812399</v>
      </c>
      <c r="D455" s="8">
        <v>3.4226055958700402E-2</v>
      </c>
      <c r="E455">
        <f>-LOG10(Table5[[#This Row],[Pairwise Td FDR]])</f>
        <v>1.4656431439255371</v>
      </c>
      <c r="I455" t="s">
        <v>714</v>
      </c>
      <c r="J455" t="s">
        <v>714</v>
      </c>
      <c r="K455" s="19">
        <v>1.31885016456541</v>
      </c>
      <c r="L455" s="19">
        <v>3.4925971680512799E-2</v>
      </c>
      <c r="M455">
        <f>-LOG10(Table3[[#This Row],[Pairwise Td FDR2]])</f>
        <v>1.4568515024760675</v>
      </c>
    </row>
    <row r="456" spans="1:13" x14ac:dyDescent="0.35">
      <c r="A456" s="14" t="s">
        <v>1944</v>
      </c>
      <c r="B456" s="1" t="s">
        <v>736</v>
      </c>
      <c r="C456" s="8">
        <v>1.3067330141967901</v>
      </c>
      <c r="D456" s="8">
        <v>3.4475320579306502E-2</v>
      </c>
      <c r="E456">
        <f>-LOG10(Table5[[#This Row],[Pairwise Td FDR]])</f>
        <v>1.4624916867133453</v>
      </c>
      <c r="I456" t="s">
        <v>1514</v>
      </c>
      <c r="J456" t="s">
        <v>277</v>
      </c>
      <c r="K456" s="19">
        <v>1.1763397581443</v>
      </c>
      <c r="L456" s="19">
        <v>3.5004321074359301E-2</v>
      </c>
      <c r="M456">
        <f>-LOG10(Table3[[#This Row],[Pairwise Td FDR2]])</f>
        <v>1.4558783412806762</v>
      </c>
    </row>
    <row r="457" spans="1:13" x14ac:dyDescent="0.35">
      <c r="A457" s="14" t="s">
        <v>1318</v>
      </c>
      <c r="B457" s="1" t="s">
        <v>53</v>
      </c>
      <c r="C457" s="8">
        <v>1.24372733099758</v>
      </c>
      <c r="D457" s="8">
        <v>3.4648833605623798E-2</v>
      </c>
      <c r="E457">
        <f>-LOG10(Table5[[#This Row],[Pairwise Td FDR]])</f>
        <v>1.4603113805952461</v>
      </c>
      <c r="I457" t="s">
        <v>198</v>
      </c>
      <c r="J457" t="s">
        <v>198</v>
      </c>
      <c r="K457" s="19">
        <v>1.42149924577998</v>
      </c>
      <c r="L457" s="19">
        <v>3.50657790528211E-2</v>
      </c>
      <c r="M457">
        <f>-LOG10(Table3[[#This Row],[Pairwise Td FDR2]])</f>
        <v>1.4551165079819997</v>
      </c>
    </row>
    <row r="458" spans="1:13" x14ac:dyDescent="0.35">
      <c r="A458" s="14" t="s">
        <v>1395</v>
      </c>
      <c r="B458" s="1" t="s">
        <v>140</v>
      </c>
      <c r="C458" s="8">
        <v>1.27611487873697</v>
      </c>
      <c r="D458" s="8">
        <v>3.4648833605623798E-2</v>
      </c>
      <c r="E458">
        <f>-LOG10(Table5[[#This Row],[Pairwise Td FDR]])</f>
        <v>1.4603113805952461</v>
      </c>
      <c r="I458" t="s">
        <v>1605</v>
      </c>
      <c r="J458" t="s">
        <v>382</v>
      </c>
      <c r="K458" s="19">
        <v>1.2917579196194</v>
      </c>
      <c r="L458" s="19">
        <v>3.5184240598675302E-2</v>
      </c>
      <c r="M458">
        <f>-LOG10(Table3[[#This Row],[Pairwise Td FDR2]])</f>
        <v>1.4536518181583711</v>
      </c>
    </row>
    <row r="459" spans="1:13" x14ac:dyDescent="0.35">
      <c r="A459" s="14" t="s">
        <v>1586</v>
      </c>
      <c r="B459" s="1" t="s">
        <v>361</v>
      </c>
      <c r="C459" s="8">
        <v>1.2513915439520999</v>
      </c>
      <c r="D459" s="8">
        <v>3.4648833605623798E-2</v>
      </c>
      <c r="E459">
        <f>-LOG10(Table5[[#This Row],[Pairwise Td FDR]])</f>
        <v>1.4603113805952461</v>
      </c>
      <c r="I459" t="s">
        <v>1473</v>
      </c>
      <c r="J459" t="s">
        <v>226</v>
      </c>
      <c r="K459" s="19">
        <v>1.2134961545780401</v>
      </c>
      <c r="L459" s="19">
        <v>3.5274619052385103E-2</v>
      </c>
      <c r="M459">
        <f>-LOG10(Table3[[#This Row],[Pairwise Td FDR2]])</f>
        <v>1.4525376677037463</v>
      </c>
    </row>
    <row r="460" spans="1:13" x14ac:dyDescent="0.35">
      <c r="A460" s="14" t="s">
        <v>1724</v>
      </c>
      <c r="B460" s="1" t="s">
        <v>523</v>
      </c>
      <c r="C460" s="8">
        <v>1.3459180560813899</v>
      </c>
      <c r="D460" s="8">
        <v>3.4648833605623798E-2</v>
      </c>
      <c r="E460">
        <f>-LOG10(Table5[[#This Row],[Pairwise Td FDR]])</f>
        <v>1.4603113805952461</v>
      </c>
      <c r="I460" t="s">
        <v>970</v>
      </c>
      <c r="J460" t="s">
        <v>970</v>
      </c>
      <c r="K460" s="19">
        <v>1.2108797666020701</v>
      </c>
      <c r="L460" s="19">
        <v>3.5274619052385103E-2</v>
      </c>
      <c r="M460">
        <f>-LOG10(Table3[[#This Row],[Pairwise Td FDR2]])</f>
        <v>1.4525376677037463</v>
      </c>
    </row>
    <row r="461" spans="1:13" x14ac:dyDescent="0.35">
      <c r="A461" s="14" t="s">
        <v>1408</v>
      </c>
      <c r="B461" s="1" t="s">
        <v>887</v>
      </c>
      <c r="C461" s="8">
        <v>1.2692813853680101</v>
      </c>
      <c r="D461" s="8">
        <v>3.4747380467461599E-2</v>
      </c>
      <c r="E461">
        <f>-LOG10(Table5[[#This Row],[Pairwise Td FDR]])</f>
        <v>1.4590779303949606</v>
      </c>
      <c r="I461" t="s">
        <v>1573</v>
      </c>
      <c r="J461" t="s">
        <v>14</v>
      </c>
      <c r="K461" s="19">
        <v>-1.22816846486556</v>
      </c>
      <c r="L461" s="19">
        <v>3.5274619052385103E-2</v>
      </c>
      <c r="M461">
        <f>-LOG10(Table3[[#This Row],[Pairwise Td FDR2]])</f>
        <v>1.4525376677037463</v>
      </c>
    </row>
    <row r="462" spans="1:13" x14ac:dyDescent="0.35">
      <c r="A462" s="14" t="s">
        <v>1627</v>
      </c>
      <c r="B462" s="1" t="s">
        <v>405</v>
      </c>
      <c r="C462" s="8">
        <v>1.29272390798734</v>
      </c>
      <c r="D462" s="8">
        <v>3.4747380467461599E-2</v>
      </c>
      <c r="E462">
        <f>-LOG10(Table5[[#This Row],[Pairwise Td FDR]])</f>
        <v>1.4590779303949606</v>
      </c>
      <c r="I462" t="s">
        <v>1793</v>
      </c>
      <c r="J462" t="s">
        <v>1128</v>
      </c>
      <c r="K462" s="19">
        <v>1.35066574369925</v>
      </c>
      <c r="L462" s="19">
        <v>3.5274619052385103E-2</v>
      </c>
      <c r="M462">
        <f>-LOG10(Table3[[#This Row],[Pairwise Td FDR2]])</f>
        <v>1.4525376677037463</v>
      </c>
    </row>
    <row r="463" spans="1:13" x14ac:dyDescent="0.35">
      <c r="A463" s="14" t="s">
        <v>1706</v>
      </c>
      <c r="B463" s="1" t="s">
        <v>1075</v>
      </c>
      <c r="C463" s="8">
        <v>1.2875981093303499</v>
      </c>
      <c r="D463" s="8">
        <v>3.4747380467461599E-2</v>
      </c>
      <c r="E463">
        <f>-LOG10(Table5[[#This Row],[Pairwise Td FDR]])</f>
        <v>1.4590779303949606</v>
      </c>
      <c r="I463" t="s">
        <v>1951</v>
      </c>
      <c r="J463" t="s">
        <v>1237</v>
      </c>
      <c r="K463" s="19">
        <v>1.27474063201645</v>
      </c>
      <c r="L463" s="19">
        <v>3.5495461487652098E-2</v>
      </c>
      <c r="M463">
        <f>-LOG10(Table3[[#This Row],[Pairwise Td FDR2]])</f>
        <v>1.4498271730540437</v>
      </c>
    </row>
    <row r="464" spans="1:13" x14ac:dyDescent="0.35">
      <c r="A464" s="14" t="s">
        <v>1752</v>
      </c>
      <c r="B464" s="1" t="s">
        <v>1097</v>
      </c>
      <c r="C464" s="8">
        <v>1.2144367959659499</v>
      </c>
      <c r="D464" s="8">
        <v>3.4747380467461599E-2</v>
      </c>
      <c r="E464">
        <f>-LOG10(Table5[[#This Row],[Pairwise Td FDR]])</f>
        <v>1.4590779303949606</v>
      </c>
      <c r="I464" t="s">
        <v>1528</v>
      </c>
      <c r="J464" t="s">
        <v>297</v>
      </c>
      <c r="K464" s="19">
        <v>1.3041714136488201</v>
      </c>
      <c r="L464" s="19">
        <v>3.5633739078738798E-2</v>
      </c>
      <c r="M464">
        <f>-LOG10(Table3[[#This Row],[Pairwise Td FDR2]])</f>
        <v>1.4481386043662421</v>
      </c>
    </row>
    <row r="465" spans="1:13" x14ac:dyDescent="0.35">
      <c r="A465" s="14" t="s">
        <v>1835</v>
      </c>
      <c r="B465" s="1" t="s">
        <v>629</v>
      </c>
      <c r="C465" s="8">
        <v>1.3169916168315501</v>
      </c>
      <c r="D465" s="8">
        <v>3.4747380467461599E-2</v>
      </c>
      <c r="E465">
        <f>-LOG10(Table5[[#This Row],[Pairwise Td FDR]])</f>
        <v>1.4590779303949606</v>
      </c>
      <c r="I465" t="s">
        <v>1536</v>
      </c>
      <c r="J465" t="s">
        <v>977</v>
      </c>
      <c r="K465" s="19">
        <v>1.19567708514198</v>
      </c>
      <c r="L465" s="19">
        <v>3.5633739078738798E-2</v>
      </c>
      <c r="M465">
        <f>-LOG10(Table3[[#This Row],[Pairwise Td FDR2]])</f>
        <v>1.4481386043662421</v>
      </c>
    </row>
    <row r="466" spans="1:13" x14ac:dyDescent="0.35">
      <c r="A466" s="14" t="s">
        <v>1964</v>
      </c>
      <c r="B466" s="1" t="s">
        <v>751</v>
      </c>
      <c r="C466" s="8">
        <v>1.35419954593809</v>
      </c>
      <c r="D466" s="8">
        <v>3.4747380467461599E-2</v>
      </c>
      <c r="E466">
        <f>-LOG10(Table5[[#This Row],[Pairwise Td FDR]])</f>
        <v>1.4590779303949606</v>
      </c>
      <c r="I466" t="s">
        <v>1526</v>
      </c>
      <c r="J466" t="s">
        <v>290</v>
      </c>
      <c r="K466" s="19">
        <v>1.3797131665029201</v>
      </c>
      <c r="L466" s="19">
        <v>3.6108565002677701E-2</v>
      </c>
      <c r="M466">
        <f>-LOG10(Table3[[#This Row],[Pairwise Td FDR2]])</f>
        <v>1.4423897706095079</v>
      </c>
    </row>
    <row r="467" spans="1:13" x14ac:dyDescent="0.35">
      <c r="A467" s="14" t="s">
        <v>1982</v>
      </c>
      <c r="B467" s="1" t="s">
        <v>38</v>
      </c>
      <c r="C467" s="8">
        <v>1.20179093681992</v>
      </c>
      <c r="D467" s="8">
        <v>3.4747380467461599E-2</v>
      </c>
      <c r="E467">
        <f>-LOG10(Table5[[#This Row],[Pairwise Td FDR]])</f>
        <v>1.4590779303949606</v>
      </c>
      <c r="I467" t="s">
        <v>1977</v>
      </c>
      <c r="J467" t="s">
        <v>1251</v>
      </c>
      <c r="K467" s="19">
        <v>1.4683418190994399</v>
      </c>
      <c r="L467" s="19">
        <v>3.6139192174292199E-2</v>
      </c>
      <c r="M467">
        <f>-LOG10(Table3[[#This Row],[Pairwise Td FDR2]])</f>
        <v>1.4420215595273929</v>
      </c>
    </row>
    <row r="468" spans="1:13" x14ac:dyDescent="0.35">
      <c r="A468" s="14" t="s">
        <v>1567</v>
      </c>
      <c r="B468" s="1" t="s">
        <v>12</v>
      </c>
      <c r="C468" s="8">
        <v>1.3374126774016699</v>
      </c>
      <c r="D468" s="8">
        <v>3.4859832607006598E-2</v>
      </c>
      <c r="E468">
        <f>-LOG10(Table5[[#This Row],[Pairwise Td FDR]])</f>
        <v>1.4576747026542496</v>
      </c>
      <c r="I468" t="s">
        <v>1464</v>
      </c>
      <c r="J468" t="s">
        <v>215</v>
      </c>
      <c r="K468" s="19">
        <v>1.19902444889549</v>
      </c>
      <c r="L468" s="19">
        <v>3.61579730554542E-2</v>
      </c>
      <c r="M468">
        <f>-LOG10(Table3[[#This Row],[Pairwise Td FDR2]])</f>
        <v>1.4417959232050976</v>
      </c>
    </row>
    <row r="469" spans="1:13" x14ac:dyDescent="0.35">
      <c r="A469" s="14" t="s">
        <v>1902</v>
      </c>
      <c r="B469" s="1" t="s">
        <v>696</v>
      </c>
      <c r="C469" s="8">
        <v>2.0391506363943299</v>
      </c>
      <c r="D469" s="8">
        <v>3.4859832607006598E-2</v>
      </c>
      <c r="E469">
        <f>-LOG10(Table5[[#This Row],[Pairwise Td FDR]])</f>
        <v>1.4576747026542496</v>
      </c>
      <c r="I469" t="s">
        <v>1521</v>
      </c>
      <c r="J469" t="s">
        <v>961</v>
      </c>
      <c r="K469" s="19">
        <v>1.4347449665046901</v>
      </c>
      <c r="L469" s="19">
        <v>3.61579730554542E-2</v>
      </c>
      <c r="M469">
        <f>-LOG10(Table3[[#This Row],[Pairwise Td FDR2]])</f>
        <v>1.4417959232050976</v>
      </c>
    </row>
    <row r="470" spans="1:13" x14ac:dyDescent="0.35">
      <c r="A470" s="14" t="s">
        <v>1958</v>
      </c>
      <c r="B470" s="1" t="s">
        <v>748</v>
      </c>
      <c r="C470" s="8">
        <v>1.24612812411161</v>
      </c>
      <c r="D470" s="8">
        <v>3.4859832607006598E-2</v>
      </c>
      <c r="E470">
        <f>-LOG10(Table5[[#This Row],[Pairwise Td FDR]])</f>
        <v>1.4576747026542496</v>
      </c>
      <c r="I470" t="s">
        <v>1649</v>
      </c>
      <c r="J470" t="s">
        <v>434</v>
      </c>
      <c r="K470" s="19">
        <v>1.27948921631918</v>
      </c>
      <c r="L470" s="19">
        <v>3.61579730554542E-2</v>
      </c>
      <c r="M470">
        <f>-LOG10(Table3[[#This Row],[Pairwise Td FDR2]])</f>
        <v>1.4417959232050976</v>
      </c>
    </row>
    <row r="471" spans="1:13" x14ac:dyDescent="0.35">
      <c r="A471" s="14" t="s">
        <v>1676</v>
      </c>
      <c r="B471" s="1" t="s">
        <v>471</v>
      </c>
      <c r="C471" s="8">
        <v>1.34551454433475</v>
      </c>
      <c r="D471" s="8">
        <v>3.4901661587289398E-2</v>
      </c>
      <c r="E471">
        <f>-LOG10(Table5[[#This Row],[Pairwise Td FDR]])</f>
        <v>1.457153896794017</v>
      </c>
      <c r="I471" t="s">
        <v>1656</v>
      </c>
      <c r="J471" t="s">
        <v>447</v>
      </c>
      <c r="K471" s="19">
        <v>1.22889530668624</v>
      </c>
      <c r="L471" s="19">
        <v>3.61579730554542E-2</v>
      </c>
      <c r="M471">
        <f>-LOG10(Table3[[#This Row],[Pairwise Td FDR2]])</f>
        <v>1.4417959232050976</v>
      </c>
    </row>
    <row r="472" spans="1:13" x14ac:dyDescent="0.35">
      <c r="A472" s="14" t="s">
        <v>1989</v>
      </c>
      <c r="B472" s="1" t="s">
        <v>796</v>
      </c>
      <c r="C472" s="8">
        <v>1.3923784363305201</v>
      </c>
      <c r="D472" s="8">
        <v>3.4901661587289398E-2</v>
      </c>
      <c r="E472">
        <f>-LOG10(Table5[[#This Row],[Pairwise Td FDR]])</f>
        <v>1.457153896794017</v>
      </c>
      <c r="I472" t="s">
        <v>1673</v>
      </c>
      <c r="J472" t="s">
        <v>466</v>
      </c>
      <c r="K472" s="19">
        <v>-1.58396184052637</v>
      </c>
      <c r="L472" s="19">
        <v>3.61579730554542E-2</v>
      </c>
      <c r="M472">
        <f>-LOG10(Table3[[#This Row],[Pairwise Td FDR2]])</f>
        <v>1.4417959232050976</v>
      </c>
    </row>
    <row r="473" spans="1:13" x14ac:dyDescent="0.35">
      <c r="A473" s="14" t="s">
        <v>1388</v>
      </c>
      <c r="B473" s="1" t="s">
        <v>130</v>
      </c>
      <c r="C473" s="8">
        <v>1.4188217929222799</v>
      </c>
      <c r="D473" s="8">
        <v>3.4925971680512799E-2</v>
      </c>
      <c r="E473">
        <f>-LOG10(Table5[[#This Row],[Pairwise Td FDR]])</f>
        <v>1.4568515024760675</v>
      </c>
      <c r="I473" t="s">
        <v>1712</v>
      </c>
      <c r="J473" t="s">
        <v>509</v>
      </c>
      <c r="K473" s="19">
        <v>1.2404831892516299</v>
      </c>
      <c r="L473" s="19">
        <v>3.61579730554542E-2</v>
      </c>
      <c r="M473">
        <f>-LOG10(Table3[[#This Row],[Pairwise Td FDR2]])</f>
        <v>1.4417959232050976</v>
      </c>
    </row>
    <row r="474" spans="1:13" x14ac:dyDescent="0.35">
      <c r="A474" s="14" t="s">
        <v>1543</v>
      </c>
      <c r="B474" s="1" t="s">
        <v>310</v>
      </c>
      <c r="C474" s="8">
        <v>1.3136125058680901</v>
      </c>
      <c r="D474" s="8">
        <v>3.4925971680512799E-2</v>
      </c>
      <c r="E474">
        <f>-LOG10(Table5[[#This Row],[Pairwise Td FDR]])</f>
        <v>1.4568515024760675</v>
      </c>
      <c r="I474" t="s">
        <v>1939</v>
      </c>
      <c r="J474" t="s">
        <v>732</v>
      </c>
      <c r="K474" s="19">
        <v>1.51718681648168</v>
      </c>
      <c r="L474" s="19">
        <v>3.61579730554542E-2</v>
      </c>
      <c r="M474">
        <f>-LOG10(Table3[[#This Row],[Pairwise Td FDR2]])</f>
        <v>1.4417959232050976</v>
      </c>
    </row>
    <row r="475" spans="1:13" x14ac:dyDescent="0.35">
      <c r="A475" s="14" t="s">
        <v>1836</v>
      </c>
      <c r="B475" s="1" t="s">
        <v>630</v>
      </c>
      <c r="C475" s="8">
        <v>2.59152655118069</v>
      </c>
      <c r="D475" s="8">
        <v>3.4925971680512799E-2</v>
      </c>
      <c r="E475">
        <f>-LOG10(Table5[[#This Row],[Pairwise Td FDR]])</f>
        <v>1.4568515024760675</v>
      </c>
      <c r="I475" t="s">
        <v>1487</v>
      </c>
      <c r="J475" t="s">
        <v>942</v>
      </c>
      <c r="K475" s="19">
        <v>1.27604148629279</v>
      </c>
      <c r="L475" s="19">
        <v>3.6585990085375601E-2</v>
      </c>
      <c r="M475">
        <f>-LOG10(Table3[[#This Row],[Pairwise Td FDR2]])</f>
        <v>1.4366851876499394</v>
      </c>
    </row>
    <row r="476" spans="1:13" x14ac:dyDescent="0.35">
      <c r="A476" s="14" t="s">
        <v>714</v>
      </c>
      <c r="B476" s="1" t="s">
        <v>714</v>
      </c>
      <c r="C476" s="8">
        <v>1.31885016456541</v>
      </c>
      <c r="D476" s="8">
        <v>3.4925971680512799E-2</v>
      </c>
      <c r="E476">
        <f>-LOG10(Table5[[#This Row],[Pairwise Td FDR]])</f>
        <v>1.4568515024760675</v>
      </c>
      <c r="I476" t="s">
        <v>1460</v>
      </c>
      <c r="J476" t="s">
        <v>211</v>
      </c>
      <c r="K476" s="19">
        <v>-1.2639133724456799</v>
      </c>
      <c r="L476" s="19">
        <v>3.6595605359978599E-2</v>
      </c>
      <c r="M476">
        <f>-LOG10(Table3[[#This Row],[Pairwise Td FDR2]])</f>
        <v>1.4365710644007623</v>
      </c>
    </row>
    <row r="477" spans="1:13" x14ac:dyDescent="0.35">
      <c r="A477" s="14" t="s">
        <v>1514</v>
      </c>
      <c r="B477" s="1" t="s">
        <v>277</v>
      </c>
      <c r="C477" s="8">
        <v>1.1763397581443</v>
      </c>
      <c r="D477" s="8">
        <v>3.5004321074359301E-2</v>
      </c>
      <c r="E477">
        <f>-LOG10(Table5[[#This Row],[Pairwise Td FDR]])</f>
        <v>1.4558783412806762</v>
      </c>
      <c r="I477" t="s">
        <v>1851</v>
      </c>
      <c r="J477" t="s">
        <v>1164</v>
      </c>
      <c r="K477" s="19">
        <v>1.22955553505896</v>
      </c>
      <c r="L477" s="19">
        <v>3.6688183607377599E-2</v>
      </c>
      <c r="M477">
        <f>-LOG10(Table3[[#This Row],[Pairwise Td FDR2]])</f>
        <v>1.4354737891658318</v>
      </c>
    </row>
    <row r="478" spans="1:13" x14ac:dyDescent="0.35">
      <c r="A478" s="14" t="s">
        <v>198</v>
      </c>
      <c r="B478" s="1" t="s">
        <v>198</v>
      </c>
      <c r="C478" s="8">
        <v>1.42149924577998</v>
      </c>
      <c r="D478" s="8">
        <v>3.50657790528211E-2</v>
      </c>
      <c r="E478">
        <f>-LOG10(Table5[[#This Row],[Pairwise Td FDR]])</f>
        <v>1.4551165079819997</v>
      </c>
      <c r="I478" t="s">
        <v>1764</v>
      </c>
      <c r="J478" t="s">
        <v>1107</v>
      </c>
      <c r="K478" s="19">
        <v>2.75995028957038</v>
      </c>
      <c r="L478" s="19">
        <v>3.6771616405529298E-2</v>
      </c>
      <c r="M478">
        <f>-LOG10(Table3[[#This Row],[Pairwise Td FDR2]])</f>
        <v>1.4344872790086871</v>
      </c>
    </row>
    <row r="479" spans="1:13" x14ac:dyDescent="0.35">
      <c r="A479" s="14" t="s">
        <v>1605</v>
      </c>
      <c r="B479" s="1" t="s">
        <v>382</v>
      </c>
      <c r="C479" s="8">
        <v>1.2917579196194</v>
      </c>
      <c r="D479" s="8">
        <v>3.5184240598675302E-2</v>
      </c>
      <c r="E479">
        <f>-LOG10(Table5[[#This Row],[Pairwise Td FDR]])</f>
        <v>1.4536518181583711</v>
      </c>
      <c r="I479" t="s">
        <v>1913</v>
      </c>
      <c r="J479" t="s">
        <v>1210</v>
      </c>
      <c r="K479" s="19">
        <v>1.4461836739787199</v>
      </c>
      <c r="L479" s="19">
        <v>3.6771616405529298E-2</v>
      </c>
      <c r="M479">
        <f>-LOG10(Table3[[#This Row],[Pairwise Td FDR2]])</f>
        <v>1.4344872790086871</v>
      </c>
    </row>
    <row r="480" spans="1:13" x14ac:dyDescent="0.35">
      <c r="A480" s="14" t="s">
        <v>1473</v>
      </c>
      <c r="B480" s="1" t="s">
        <v>226</v>
      </c>
      <c r="C480" s="8">
        <v>1.2134961545780401</v>
      </c>
      <c r="D480" s="8">
        <v>3.5274619052385103E-2</v>
      </c>
      <c r="E480">
        <f>-LOG10(Table5[[#This Row],[Pairwise Td FDR]])</f>
        <v>1.4525376677037463</v>
      </c>
      <c r="I480" t="s">
        <v>1670</v>
      </c>
      <c r="J480" t="s">
        <v>460</v>
      </c>
      <c r="K480" s="19">
        <v>-1.7570333596457499</v>
      </c>
      <c r="L480" s="19">
        <v>3.6830867430044503E-2</v>
      </c>
      <c r="M480">
        <f>-LOG10(Table3[[#This Row],[Pairwise Td FDR2]])</f>
        <v>1.4337880526453441</v>
      </c>
    </row>
    <row r="481" spans="1:13" x14ac:dyDescent="0.35">
      <c r="A481" s="14" t="s">
        <v>970</v>
      </c>
      <c r="B481" s="1" t="s">
        <v>970</v>
      </c>
      <c r="C481" s="8">
        <v>1.2108797666020701</v>
      </c>
      <c r="D481" s="8">
        <v>3.5274619052385103E-2</v>
      </c>
      <c r="E481">
        <f>-LOG10(Table5[[#This Row],[Pairwise Td FDR]])</f>
        <v>1.4525376677037463</v>
      </c>
      <c r="I481" t="s">
        <v>832</v>
      </c>
      <c r="J481" t="s">
        <v>832</v>
      </c>
      <c r="K481" s="19">
        <v>1.3226156129136899</v>
      </c>
      <c r="L481" s="19">
        <v>3.6842002639263599E-2</v>
      </c>
      <c r="M481">
        <f>-LOG10(Table3[[#This Row],[Pairwise Td FDR2]])</f>
        <v>1.4336567706700127</v>
      </c>
    </row>
    <row r="482" spans="1:13" x14ac:dyDescent="0.35">
      <c r="A482" s="14" t="s">
        <v>1573</v>
      </c>
      <c r="B482" s="1" t="s">
        <v>14</v>
      </c>
      <c r="C482" s="8">
        <v>-1.22816846486556</v>
      </c>
      <c r="D482" s="8">
        <v>3.5274619052385103E-2</v>
      </c>
      <c r="E482">
        <f>-LOG10(Table5[[#This Row],[Pairwise Td FDR]])</f>
        <v>1.4525376677037463</v>
      </c>
      <c r="I482" t="s">
        <v>1336</v>
      </c>
      <c r="J482" t="s">
        <v>841</v>
      </c>
      <c r="K482" s="19">
        <v>1.17748469634043</v>
      </c>
      <c r="L482" s="19">
        <v>3.6842002639263599E-2</v>
      </c>
      <c r="M482">
        <f>-LOG10(Table3[[#This Row],[Pairwise Td FDR2]])</f>
        <v>1.4336567706700127</v>
      </c>
    </row>
    <row r="483" spans="1:13" x14ac:dyDescent="0.35">
      <c r="A483" s="14" t="s">
        <v>1793</v>
      </c>
      <c r="B483" s="1" t="s">
        <v>1128</v>
      </c>
      <c r="C483" s="8">
        <v>1.35066574369925</v>
      </c>
      <c r="D483" s="8">
        <v>3.5274619052385103E-2</v>
      </c>
      <c r="E483">
        <f>-LOG10(Table5[[#This Row],[Pairwise Td FDR]])</f>
        <v>1.4525376677037463</v>
      </c>
      <c r="I483" t="s">
        <v>1490</v>
      </c>
      <c r="J483" t="s">
        <v>6</v>
      </c>
      <c r="K483" s="19">
        <v>2.0483407548222901</v>
      </c>
      <c r="L483" s="19">
        <v>3.6842002639263599E-2</v>
      </c>
      <c r="M483">
        <f>-LOG10(Table3[[#This Row],[Pairwise Td FDR2]])</f>
        <v>1.4336567706700127</v>
      </c>
    </row>
    <row r="484" spans="1:13" x14ac:dyDescent="0.35">
      <c r="A484" s="14" t="s">
        <v>1951</v>
      </c>
      <c r="B484" s="1" t="s">
        <v>1237</v>
      </c>
      <c r="C484" s="8">
        <v>1.27474063201645</v>
      </c>
      <c r="D484" s="8">
        <v>3.5495461487652098E-2</v>
      </c>
      <c r="E484">
        <f>-LOG10(Table5[[#This Row],[Pairwise Td FDR]])</f>
        <v>1.4498271730540437</v>
      </c>
      <c r="I484" t="s">
        <v>1516</v>
      </c>
      <c r="J484" t="s">
        <v>282</v>
      </c>
      <c r="K484" s="19">
        <v>1.41315632822179</v>
      </c>
      <c r="L484" s="19">
        <v>3.6842002639263599E-2</v>
      </c>
      <c r="M484">
        <f>-LOG10(Table3[[#This Row],[Pairwise Td FDR2]])</f>
        <v>1.4336567706700127</v>
      </c>
    </row>
    <row r="485" spans="1:13" x14ac:dyDescent="0.35">
      <c r="A485" s="14" t="s">
        <v>1528</v>
      </c>
      <c r="B485" s="1" t="s">
        <v>297</v>
      </c>
      <c r="C485" s="8">
        <v>1.3041714136488201</v>
      </c>
      <c r="D485" s="8">
        <v>3.5633739078738798E-2</v>
      </c>
      <c r="E485">
        <f>-LOG10(Table5[[#This Row],[Pairwise Td FDR]])</f>
        <v>1.4481386043662421</v>
      </c>
      <c r="I485" t="s">
        <v>1760</v>
      </c>
      <c r="J485" t="s">
        <v>563</v>
      </c>
      <c r="K485" s="19">
        <v>1.18745399352543</v>
      </c>
      <c r="L485" s="19">
        <v>3.6842002639263599E-2</v>
      </c>
      <c r="M485">
        <f>-LOG10(Table3[[#This Row],[Pairwise Td FDR2]])</f>
        <v>1.4336567706700127</v>
      </c>
    </row>
    <row r="486" spans="1:13" x14ac:dyDescent="0.35">
      <c r="A486" s="14" t="s">
        <v>1536</v>
      </c>
      <c r="B486" s="1" t="s">
        <v>977</v>
      </c>
      <c r="C486" s="8">
        <v>1.19567708514198</v>
      </c>
      <c r="D486" s="8">
        <v>3.5633739078738798E-2</v>
      </c>
      <c r="E486">
        <f>-LOG10(Table5[[#This Row],[Pairwise Td FDR]])</f>
        <v>1.4481386043662421</v>
      </c>
      <c r="I486" t="s">
        <v>565</v>
      </c>
      <c r="J486" t="s">
        <v>565</v>
      </c>
      <c r="K486" s="19">
        <v>-3.5382682201881699</v>
      </c>
      <c r="L486" s="19">
        <v>3.6842002639263599E-2</v>
      </c>
      <c r="M486">
        <f>-LOG10(Table3[[#This Row],[Pairwise Td FDR2]])</f>
        <v>1.4336567706700127</v>
      </c>
    </row>
    <row r="487" spans="1:13" x14ac:dyDescent="0.35">
      <c r="A487" s="14" t="s">
        <v>1526</v>
      </c>
      <c r="B487" s="1" t="s">
        <v>290</v>
      </c>
      <c r="C487" s="8">
        <v>1.3797131665029201</v>
      </c>
      <c r="D487" s="8">
        <v>3.6108565002677701E-2</v>
      </c>
      <c r="E487">
        <f>-LOG10(Table5[[#This Row],[Pairwise Td FDR]])</f>
        <v>1.4423897706095079</v>
      </c>
      <c r="I487" t="s">
        <v>1877</v>
      </c>
      <c r="J487" t="s">
        <v>1181</v>
      </c>
      <c r="K487" s="19">
        <v>1.98885180202797</v>
      </c>
      <c r="L487" s="19">
        <v>3.6842002639263599E-2</v>
      </c>
      <c r="M487">
        <f>-LOG10(Table3[[#This Row],[Pairwise Td FDR2]])</f>
        <v>1.4336567706700127</v>
      </c>
    </row>
    <row r="488" spans="1:13" x14ac:dyDescent="0.35">
      <c r="A488" s="14" t="s">
        <v>1977</v>
      </c>
      <c r="B488" s="1" t="s">
        <v>1251</v>
      </c>
      <c r="C488" s="8">
        <v>1.4683418190994399</v>
      </c>
      <c r="D488" s="8">
        <v>3.6139192174292199E-2</v>
      </c>
      <c r="E488">
        <f>-LOG10(Table5[[#This Row],[Pairwise Td FDR]])</f>
        <v>1.4420215595273929</v>
      </c>
      <c r="I488" t="s">
        <v>1922</v>
      </c>
      <c r="J488" t="s">
        <v>1217</v>
      </c>
      <c r="K488" s="19">
        <v>1.47363338967336</v>
      </c>
      <c r="L488" s="19">
        <v>3.6842002639263599E-2</v>
      </c>
      <c r="M488">
        <f>-LOG10(Table3[[#This Row],[Pairwise Td FDR2]])</f>
        <v>1.4336567706700127</v>
      </c>
    </row>
    <row r="489" spans="1:13" x14ac:dyDescent="0.35">
      <c r="A489" s="14" t="s">
        <v>1464</v>
      </c>
      <c r="B489" s="1" t="s">
        <v>215</v>
      </c>
      <c r="C489" s="8">
        <v>1.19902444889549</v>
      </c>
      <c r="D489" s="8">
        <v>3.61579730554542E-2</v>
      </c>
      <c r="E489">
        <f>-LOG10(Table5[[#This Row],[Pairwise Td FDR]])</f>
        <v>1.4417959232050976</v>
      </c>
      <c r="I489" t="s">
        <v>1962</v>
      </c>
      <c r="J489" t="s">
        <v>1245</v>
      </c>
      <c r="K489" s="19">
        <v>1.2821311235530599</v>
      </c>
      <c r="L489" s="19">
        <v>3.6842002639263599E-2</v>
      </c>
      <c r="M489">
        <f>-LOG10(Table3[[#This Row],[Pairwise Td FDR2]])</f>
        <v>1.4336567706700127</v>
      </c>
    </row>
    <row r="490" spans="1:13" x14ac:dyDescent="0.35">
      <c r="A490" s="14" t="s">
        <v>1521</v>
      </c>
      <c r="B490" s="1" t="s">
        <v>961</v>
      </c>
      <c r="C490" s="8">
        <v>1.4347449665046901</v>
      </c>
      <c r="D490" s="8">
        <v>3.61579730554542E-2</v>
      </c>
      <c r="E490">
        <f>-LOG10(Table5[[#This Row],[Pairwise Td FDR]])</f>
        <v>1.4417959232050976</v>
      </c>
      <c r="I490" t="s">
        <v>1968</v>
      </c>
      <c r="J490" t="s">
        <v>757</v>
      </c>
      <c r="K490" s="19">
        <v>-1.58237143984245</v>
      </c>
      <c r="L490" s="19">
        <v>3.6842002639263599E-2</v>
      </c>
      <c r="M490">
        <f>-LOG10(Table3[[#This Row],[Pairwise Td FDR2]])</f>
        <v>1.4336567706700127</v>
      </c>
    </row>
    <row r="491" spans="1:13" x14ac:dyDescent="0.35">
      <c r="A491" s="14" t="s">
        <v>1649</v>
      </c>
      <c r="B491" s="1" t="s">
        <v>434</v>
      </c>
      <c r="C491" s="8">
        <v>1.27948921631918</v>
      </c>
      <c r="D491" s="8">
        <v>3.61579730554542E-2</v>
      </c>
      <c r="E491">
        <f>-LOG10(Table5[[#This Row],[Pairwise Td FDR]])</f>
        <v>1.4417959232050976</v>
      </c>
      <c r="I491" t="s">
        <v>1998</v>
      </c>
      <c r="J491" t="s">
        <v>807</v>
      </c>
      <c r="K491" s="19">
        <v>1.21446095302736</v>
      </c>
      <c r="L491" s="19">
        <v>3.6842002639263599E-2</v>
      </c>
      <c r="M491">
        <f>-LOG10(Table3[[#This Row],[Pairwise Td FDR2]])</f>
        <v>1.4336567706700127</v>
      </c>
    </row>
    <row r="492" spans="1:13" x14ac:dyDescent="0.35">
      <c r="A492" s="14" t="s">
        <v>1656</v>
      </c>
      <c r="B492" s="1" t="s">
        <v>447</v>
      </c>
      <c r="C492" s="8">
        <v>1.22889530668624</v>
      </c>
      <c r="D492" s="8">
        <v>3.61579730554542E-2</v>
      </c>
      <c r="E492">
        <f>-LOG10(Table5[[#This Row],[Pairwise Td FDR]])</f>
        <v>1.4417959232050976</v>
      </c>
      <c r="I492" t="s">
        <v>1349</v>
      </c>
      <c r="J492" t="s">
        <v>84</v>
      </c>
      <c r="K492" s="19">
        <v>1.7388909172131299</v>
      </c>
      <c r="L492" s="19">
        <v>3.68614784329706E-2</v>
      </c>
      <c r="M492">
        <f>-LOG10(Table3[[#This Row],[Pairwise Td FDR2]])</f>
        <v>1.4334272501694489</v>
      </c>
    </row>
    <row r="493" spans="1:13" x14ac:dyDescent="0.35">
      <c r="A493" s="14" t="s">
        <v>1673</v>
      </c>
      <c r="B493" s="1" t="s">
        <v>466</v>
      </c>
      <c r="C493" s="8">
        <v>-1.58396184052637</v>
      </c>
      <c r="D493" s="8">
        <v>3.61579730554542E-2</v>
      </c>
      <c r="E493">
        <f>-LOG10(Table5[[#This Row],[Pairwise Td FDR]])</f>
        <v>1.4417959232050976</v>
      </c>
      <c r="I493" t="s">
        <v>1893</v>
      </c>
      <c r="J493" t="s">
        <v>31</v>
      </c>
      <c r="K493" s="19">
        <v>1.2146915138841601</v>
      </c>
      <c r="L493" s="19">
        <v>3.6874548828598697E-2</v>
      </c>
      <c r="M493">
        <f>-LOG10(Table3[[#This Row],[Pairwise Td FDR2]])</f>
        <v>1.433273284707304</v>
      </c>
    </row>
    <row r="494" spans="1:13" x14ac:dyDescent="0.35">
      <c r="A494" s="14" t="s">
        <v>1712</v>
      </c>
      <c r="B494" s="1" t="s">
        <v>509</v>
      </c>
      <c r="C494" s="8">
        <v>1.2404831892516299</v>
      </c>
      <c r="D494" s="8">
        <v>3.61579730554542E-2</v>
      </c>
      <c r="E494">
        <f>-LOG10(Table5[[#This Row],[Pairwise Td FDR]])</f>
        <v>1.4417959232050976</v>
      </c>
      <c r="I494" t="s">
        <v>1497</v>
      </c>
      <c r="J494" t="s">
        <v>250</v>
      </c>
      <c r="K494" s="19">
        <v>1.5256250268773699</v>
      </c>
      <c r="L494" s="19">
        <v>3.6912201083075899E-2</v>
      </c>
      <c r="M494">
        <f>-LOG10(Table3[[#This Row],[Pairwise Td FDR2]])</f>
        <v>1.4328300569519263</v>
      </c>
    </row>
    <row r="495" spans="1:13" x14ac:dyDescent="0.35">
      <c r="A495" s="14" t="s">
        <v>1939</v>
      </c>
      <c r="B495" s="1" t="s">
        <v>732</v>
      </c>
      <c r="C495" s="8">
        <v>1.51718681648168</v>
      </c>
      <c r="D495" s="8">
        <v>3.61579730554542E-2</v>
      </c>
      <c r="E495">
        <f>-LOG10(Table5[[#This Row],[Pairwise Td FDR]])</f>
        <v>1.4417959232050976</v>
      </c>
      <c r="I495" t="s">
        <v>1345</v>
      </c>
      <c r="J495" t="s">
        <v>79</v>
      </c>
      <c r="K495" s="19">
        <v>1.25888559256191</v>
      </c>
      <c r="L495" s="19">
        <v>3.7027533615272702E-2</v>
      </c>
      <c r="M495">
        <f>-LOG10(Table3[[#This Row],[Pairwise Td FDR2]])</f>
        <v>1.4314752151163816</v>
      </c>
    </row>
    <row r="496" spans="1:13" x14ac:dyDescent="0.35">
      <c r="A496" s="14" t="s">
        <v>1487</v>
      </c>
      <c r="B496" s="1" t="s">
        <v>942</v>
      </c>
      <c r="C496" s="8">
        <v>1.27604148629279</v>
      </c>
      <c r="D496" s="8">
        <v>3.6585990085375601E-2</v>
      </c>
      <c r="E496">
        <f>-LOG10(Table5[[#This Row],[Pairwise Td FDR]])</f>
        <v>1.4366851876499394</v>
      </c>
      <c r="I496" t="s">
        <v>1374</v>
      </c>
      <c r="J496" t="s">
        <v>116</v>
      </c>
      <c r="K496" s="19">
        <v>1.2647687563671599</v>
      </c>
      <c r="L496" s="19">
        <v>3.7027533615272702E-2</v>
      </c>
      <c r="M496">
        <f>-LOG10(Table3[[#This Row],[Pairwise Td FDR2]])</f>
        <v>1.4314752151163816</v>
      </c>
    </row>
    <row r="497" spans="1:13" x14ac:dyDescent="0.35">
      <c r="A497" s="14" t="s">
        <v>1460</v>
      </c>
      <c r="B497" s="1" t="s">
        <v>211</v>
      </c>
      <c r="C497" s="8">
        <v>-1.2639133724456799</v>
      </c>
      <c r="D497" s="8">
        <v>3.6595605359978599E-2</v>
      </c>
      <c r="E497">
        <f>-LOG10(Table5[[#This Row],[Pairwise Td FDR]])</f>
        <v>1.4365710644007623</v>
      </c>
      <c r="I497" t="s">
        <v>1379</v>
      </c>
      <c r="J497" t="s">
        <v>122</v>
      </c>
      <c r="K497" s="19">
        <v>1.3700758923788501</v>
      </c>
      <c r="L497" s="19">
        <v>3.7027533615272702E-2</v>
      </c>
      <c r="M497">
        <f>-LOG10(Table3[[#This Row],[Pairwise Td FDR2]])</f>
        <v>1.4314752151163816</v>
      </c>
    </row>
    <row r="498" spans="1:13" x14ac:dyDescent="0.35">
      <c r="A498" s="14" t="s">
        <v>1851</v>
      </c>
      <c r="B498" s="1" t="s">
        <v>1164</v>
      </c>
      <c r="C498" s="8">
        <v>1.22955553505896</v>
      </c>
      <c r="D498" s="8">
        <v>3.6688183607377599E-2</v>
      </c>
      <c r="E498">
        <f>-LOG10(Table5[[#This Row],[Pairwise Td FDR]])</f>
        <v>1.4354737891658318</v>
      </c>
      <c r="I498" t="s">
        <v>1443</v>
      </c>
      <c r="J498" t="s">
        <v>908</v>
      </c>
      <c r="K498" s="19">
        <v>1.4223447947365599</v>
      </c>
      <c r="L498" s="19">
        <v>3.7027533615272702E-2</v>
      </c>
      <c r="M498">
        <f>-LOG10(Table3[[#This Row],[Pairwise Td FDR2]])</f>
        <v>1.4314752151163816</v>
      </c>
    </row>
    <row r="499" spans="1:13" x14ac:dyDescent="0.35">
      <c r="A499" s="14" t="s">
        <v>1764</v>
      </c>
      <c r="B499" s="1" t="s">
        <v>1107</v>
      </c>
      <c r="C499" s="8">
        <v>2.75995028957038</v>
      </c>
      <c r="D499" s="8">
        <v>3.6771616405529298E-2</v>
      </c>
      <c r="E499">
        <f>-LOG10(Table5[[#This Row],[Pairwise Td FDR]])</f>
        <v>1.4344872790086871</v>
      </c>
      <c r="I499" t="s">
        <v>1577</v>
      </c>
      <c r="J499" t="s">
        <v>349</v>
      </c>
      <c r="K499" s="19">
        <v>1.5295470169513199</v>
      </c>
      <c r="L499" s="19">
        <v>3.7027533615272702E-2</v>
      </c>
      <c r="M499">
        <f>-LOG10(Table3[[#This Row],[Pairwise Td FDR2]])</f>
        <v>1.4314752151163816</v>
      </c>
    </row>
    <row r="500" spans="1:13" x14ac:dyDescent="0.35">
      <c r="A500" s="14" t="s">
        <v>1913</v>
      </c>
      <c r="B500" s="1" t="s">
        <v>1210</v>
      </c>
      <c r="C500" s="8">
        <v>1.4461836739787199</v>
      </c>
      <c r="D500" s="8">
        <v>3.6771616405529298E-2</v>
      </c>
      <c r="E500">
        <f>-LOG10(Table5[[#This Row],[Pairwise Td FDR]])</f>
        <v>1.4344872790086871</v>
      </c>
      <c r="I500" t="s">
        <v>1631</v>
      </c>
      <c r="J500" t="s">
        <v>411</v>
      </c>
      <c r="K500" s="19">
        <v>1.3952901203574699</v>
      </c>
      <c r="L500" s="19">
        <v>3.7027533615272702E-2</v>
      </c>
      <c r="M500">
        <f>-LOG10(Table3[[#This Row],[Pairwise Td FDR2]])</f>
        <v>1.4314752151163816</v>
      </c>
    </row>
    <row r="501" spans="1:13" x14ac:dyDescent="0.35">
      <c r="A501" s="14" t="s">
        <v>1670</v>
      </c>
      <c r="B501" s="1" t="s">
        <v>460</v>
      </c>
      <c r="C501" s="8">
        <v>-1.7570333596457499</v>
      </c>
      <c r="D501" s="8">
        <v>3.6830867430044503E-2</v>
      </c>
      <c r="E501">
        <f>-LOG10(Table5[[#This Row],[Pairwise Td FDR]])</f>
        <v>1.4337880526453441</v>
      </c>
      <c r="I501" t="s">
        <v>1720</v>
      </c>
      <c r="J501" t="s">
        <v>516</v>
      </c>
      <c r="K501" s="19">
        <v>1.25240358860578</v>
      </c>
      <c r="L501" s="19">
        <v>3.7027533615272702E-2</v>
      </c>
      <c r="M501">
        <f>-LOG10(Table3[[#This Row],[Pairwise Td FDR2]])</f>
        <v>1.4314752151163816</v>
      </c>
    </row>
    <row r="502" spans="1:13" x14ac:dyDescent="0.35">
      <c r="A502" s="14" t="s">
        <v>832</v>
      </c>
      <c r="B502" s="1" t="s">
        <v>832</v>
      </c>
      <c r="C502" s="8">
        <v>1.3226156129136899</v>
      </c>
      <c r="D502" s="8">
        <v>3.6842002639263599E-2</v>
      </c>
      <c r="E502">
        <f>-LOG10(Table5[[#This Row],[Pairwise Td FDR]])</f>
        <v>1.4336567706700127</v>
      </c>
      <c r="I502" t="s">
        <v>1721</v>
      </c>
      <c r="J502" t="s">
        <v>518</v>
      </c>
      <c r="K502" s="19">
        <v>1.1797681087510301</v>
      </c>
      <c r="L502" s="19">
        <v>3.7027533615272702E-2</v>
      </c>
      <c r="M502">
        <f>-LOG10(Table3[[#This Row],[Pairwise Td FDR2]])</f>
        <v>1.4314752151163816</v>
      </c>
    </row>
    <row r="503" spans="1:13" x14ac:dyDescent="0.35">
      <c r="A503" s="14" t="s">
        <v>1336</v>
      </c>
      <c r="B503" s="1" t="s">
        <v>841</v>
      </c>
      <c r="C503" s="8">
        <v>1.17748469634043</v>
      </c>
      <c r="D503" s="8">
        <v>3.6842002639263599E-2</v>
      </c>
      <c r="E503">
        <f>-LOG10(Table5[[#This Row],[Pairwise Td FDR]])</f>
        <v>1.4336567706700127</v>
      </c>
      <c r="I503" t="s">
        <v>1781</v>
      </c>
      <c r="J503" t="s">
        <v>582</v>
      </c>
      <c r="K503" s="19">
        <v>1.2623742514407901</v>
      </c>
      <c r="L503" s="19">
        <v>3.7027533615272702E-2</v>
      </c>
      <c r="M503">
        <f>-LOG10(Table3[[#This Row],[Pairwise Td FDR2]])</f>
        <v>1.4314752151163816</v>
      </c>
    </row>
    <row r="504" spans="1:13" x14ac:dyDescent="0.35">
      <c r="A504" s="14" t="s">
        <v>1490</v>
      </c>
      <c r="B504" s="1" t="s">
        <v>6</v>
      </c>
      <c r="C504" s="8">
        <v>2.0483407548222901</v>
      </c>
      <c r="D504" s="8">
        <v>3.6842002639263599E-2</v>
      </c>
      <c r="E504">
        <f>-LOG10(Table5[[#This Row],[Pairwise Td FDR]])</f>
        <v>1.4336567706700127</v>
      </c>
      <c r="I504" t="s">
        <v>1792</v>
      </c>
      <c r="J504" t="s">
        <v>594</v>
      </c>
      <c r="K504" s="19">
        <v>1.25378417897693</v>
      </c>
      <c r="L504" s="19">
        <v>3.7027533615272702E-2</v>
      </c>
      <c r="M504">
        <f>-LOG10(Table3[[#This Row],[Pairwise Td FDR2]])</f>
        <v>1.4314752151163816</v>
      </c>
    </row>
    <row r="505" spans="1:13" x14ac:dyDescent="0.35">
      <c r="A505" s="14" t="s">
        <v>1516</v>
      </c>
      <c r="B505" s="1" t="s">
        <v>282</v>
      </c>
      <c r="C505" s="8">
        <v>1.41315632822179</v>
      </c>
      <c r="D505" s="8">
        <v>3.6842002639263599E-2</v>
      </c>
      <c r="E505">
        <f>-LOG10(Table5[[#This Row],[Pairwise Td FDR]])</f>
        <v>1.4336567706700127</v>
      </c>
      <c r="I505" t="s">
        <v>1846</v>
      </c>
      <c r="J505" t="s">
        <v>638</v>
      </c>
      <c r="K505" s="19">
        <v>2.61609315021022</v>
      </c>
      <c r="L505" s="19">
        <v>3.7027533615272702E-2</v>
      </c>
      <c r="M505">
        <f>-LOG10(Table3[[#This Row],[Pairwise Td FDR2]])</f>
        <v>1.4314752151163816</v>
      </c>
    </row>
    <row r="506" spans="1:13" x14ac:dyDescent="0.35">
      <c r="A506" s="14" t="s">
        <v>1760</v>
      </c>
      <c r="B506" s="1" t="s">
        <v>563</v>
      </c>
      <c r="C506" s="8">
        <v>1.18745399352543</v>
      </c>
      <c r="D506" s="8">
        <v>3.6842002639263599E-2</v>
      </c>
      <c r="E506">
        <f>-LOG10(Table5[[#This Row],[Pairwise Td FDR]])</f>
        <v>1.4336567706700127</v>
      </c>
      <c r="I506" t="s">
        <v>1943</v>
      </c>
      <c r="J506" t="s">
        <v>1231</v>
      </c>
      <c r="K506" s="19">
        <v>-1.44256822604676</v>
      </c>
      <c r="L506" s="19">
        <v>3.7027533615272702E-2</v>
      </c>
      <c r="M506">
        <f>-LOG10(Table3[[#This Row],[Pairwise Td FDR2]])</f>
        <v>1.4314752151163816</v>
      </c>
    </row>
    <row r="507" spans="1:13" x14ac:dyDescent="0.35">
      <c r="A507" s="14" t="s">
        <v>565</v>
      </c>
      <c r="B507" s="1" t="s">
        <v>565</v>
      </c>
      <c r="C507" s="8">
        <v>-3.5382682201881699</v>
      </c>
      <c r="D507" s="8">
        <v>3.6842002639263599E-2</v>
      </c>
      <c r="E507">
        <f>-LOG10(Table5[[#This Row],[Pairwise Td FDR]])</f>
        <v>1.4336567706700127</v>
      </c>
      <c r="I507" t="s">
        <v>1908</v>
      </c>
      <c r="J507" t="s">
        <v>703</v>
      </c>
      <c r="K507" s="19">
        <v>2.08642469637712</v>
      </c>
      <c r="L507" s="19">
        <v>3.7270763181516502E-2</v>
      </c>
      <c r="M507">
        <f>-LOG10(Table3[[#This Row],[Pairwise Td FDR2]])</f>
        <v>1.4286317142456819</v>
      </c>
    </row>
    <row r="508" spans="1:13" x14ac:dyDescent="0.35">
      <c r="A508" s="14" t="s">
        <v>1877</v>
      </c>
      <c r="B508" s="1" t="s">
        <v>1181</v>
      </c>
      <c r="C508" s="8">
        <v>1.98885180202797</v>
      </c>
      <c r="D508" s="8">
        <v>3.6842002639263599E-2</v>
      </c>
      <c r="E508">
        <f>-LOG10(Table5[[#This Row],[Pairwise Td FDR]])</f>
        <v>1.4336567706700127</v>
      </c>
      <c r="I508" t="s">
        <v>1322</v>
      </c>
      <c r="J508" t="s">
        <v>57</v>
      </c>
      <c r="K508" s="19">
        <v>1.2918962948700901</v>
      </c>
      <c r="L508" s="19">
        <v>3.7293739249606897E-2</v>
      </c>
      <c r="M508">
        <f>-LOG10(Table3[[#This Row],[Pairwise Td FDR2]])</f>
        <v>1.4283640700026985</v>
      </c>
    </row>
    <row r="509" spans="1:13" x14ac:dyDescent="0.35">
      <c r="A509" s="14" t="s">
        <v>1922</v>
      </c>
      <c r="B509" s="1" t="s">
        <v>1217</v>
      </c>
      <c r="C509" s="8">
        <v>1.47363338967336</v>
      </c>
      <c r="D509" s="8">
        <v>3.6842002639263599E-2</v>
      </c>
      <c r="E509">
        <f>-LOG10(Table5[[#This Row],[Pairwise Td FDR]])</f>
        <v>1.4336567706700127</v>
      </c>
      <c r="I509" t="s">
        <v>1378</v>
      </c>
      <c r="J509" t="s">
        <v>870</v>
      </c>
      <c r="K509" s="19">
        <v>1.18126748324338</v>
      </c>
      <c r="L509" s="19">
        <v>3.7293739249606897E-2</v>
      </c>
      <c r="M509">
        <f>-LOG10(Table3[[#This Row],[Pairwise Td FDR2]])</f>
        <v>1.4283640700026985</v>
      </c>
    </row>
    <row r="510" spans="1:13" x14ac:dyDescent="0.35">
      <c r="A510" s="14" t="s">
        <v>1962</v>
      </c>
      <c r="B510" s="1" t="s">
        <v>1245</v>
      </c>
      <c r="C510" s="8">
        <v>1.2821311235530599</v>
      </c>
      <c r="D510" s="8">
        <v>3.6842002639263599E-2</v>
      </c>
      <c r="E510">
        <f>-LOG10(Table5[[#This Row],[Pairwise Td FDR]])</f>
        <v>1.4336567706700127</v>
      </c>
      <c r="I510" t="s">
        <v>120</v>
      </c>
      <c r="J510" t="s">
        <v>120</v>
      </c>
      <c r="K510" s="19">
        <v>3.1703898040585399</v>
      </c>
      <c r="L510" s="19">
        <v>3.7293739249606897E-2</v>
      </c>
      <c r="M510">
        <f>-LOG10(Table3[[#This Row],[Pairwise Td FDR2]])</f>
        <v>1.4283640700026985</v>
      </c>
    </row>
    <row r="511" spans="1:13" x14ac:dyDescent="0.35">
      <c r="A511" s="14" t="s">
        <v>1968</v>
      </c>
      <c r="B511" s="1" t="s">
        <v>757</v>
      </c>
      <c r="C511" s="8">
        <v>-1.58237143984245</v>
      </c>
      <c r="D511" s="8">
        <v>3.6842002639263599E-2</v>
      </c>
      <c r="E511">
        <f>-LOG10(Table5[[#This Row],[Pairwise Td FDR]])</f>
        <v>1.4336567706700127</v>
      </c>
      <c r="I511" t="s">
        <v>160</v>
      </c>
      <c r="J511" t="s">
        <v>160</v>
      </c>
      <c r="K511" s="19">
        <v>1.97341387869025</v>
      </c>
      <c r="L511" s="19">
        <v>3.7293739249606897E-2</v>
      </c>
      <c r="M511">
        <f>-LOG10(Table3[[#This Row],[Pairwise Td FDR2]])</f>
        <v>1.4283640700026985</v>
      </c>
    </row>
    <row r="512" spans="1:13" x14ac:dyDescent="0.35">
      <c r="A512" s="14" t="s">
        <v>1998</v>
      </c>
      <c r="B512" s="1" t="s">
        <v>807</v>
      </c>
      <c r="C512" s="8">
        <v>1.21446095302736</v>
      </c>
      <c r="D512" s="8">
        <v>3.6842002639263599E-2</v>
      </c>
      <c r="E512">
        <f>-LOG10(Table5[[#This Row],[Pairwise Td FDR]])</f>
        <v>1.4336567706700127</v>
      </c>
      <c r="I512" t="s">
        <v>1831</v>
      </c>
      <c r="J512" t="s">
        <v>26</v>
      </c>
      <c r="K512" s="19">
        <v>-1.48212892295978</v>
      </c>
      <c r="L512" s="19">
        <v>3.7293739249606897E-2</v>
      </c>
      <c r="M512">
        <f>-LOG10(Table3[[#This Row],[Pairwise Td FDR2]])</f>
        <v>1.4283640700026985</v>
      </c>
    </row>
    <row r="513" spans="1:13" x14ac:dyDescent="0.35">
      <c r="A513" s="14" t="s">
        <v>1349</v>
      </c>
      <c r="B513" s="1" t="s">
        <v>84</v>
      </c>
      <c r="C513" s="8">
        <v>1.7388909172131299</v>
      </c>
      <c r="D513" s="8">
        <v>3.68614784329706E-2</v>
      </c>
      <c r="E513">
        <f>-LOG10(Table5[[#This Row],[Pairwise Td FDR]])</f>
        <v>1.4334272501694489</v>
      </c>
      <c r="I513" t="s">
        <v>1847</v>
      </c>
      <c r="J513" t="s">
        <v>640</v>
      </c>
      <c r="K513" s="19">
        <v>1.2729329588252301</v>
      </c>
      <c r="L513" s="19">
        <v>3.7293739249606897E-2</v>
      </c>
      <c r="M513">
        <f>-LOG10(Table3[[#This Row],[Pairwise Td FDR2]])</f>
        <v>1.4283640700026985</v>
      </c>
    </row>
    <row r="514" spans="1:13" x14ac:dyDescent="0.35">
      <c r="A514" s="14" t="s">
        <v>1893</v>
      </c>
      <c r="B514" s="1" t="s">
        <v>31</v>
      </c>
      <c r="C514" s="8">
        <v>1.2146915138841601</v>
      </c>
      <c r="D514" s="8">
        <v>3.6874548828598697E-2</v>
      </c>
      <c r="E514">
        <f>-LOG10(Table5[[#This Row],[Pairwise Td FDR]])</f>
        <v>1.433273284707304</v>
      </c>
      <c r="I514" t="s">
        <v>822</v>
      </c>
      <c r="J514" t="s">
        <v>822</v>
      </c>
      <c r="K514" s="19">
        <v>1.4007737029012399</v>
      </c>
      <c r="L514" s="19">
        <v>3.7293739249606897E-2</v>
      </c>
      <c r="M514">
        <f>-LOG10(Table3[[#This Row],[Pairwise Td FDR2]])</f>
        <v>1.4283640700026985</v>
      </c>
    </row>
    <row r="515" spans="1:13" x14ac:dyDescent="0.35">
      <c r="A515" s="14" t="s">
        <v>1497</v>
      </c>
      <c r="B515" s="1" t="s">
        <v>250</v>
      </c>
      <c r="C515" s="8">
        <v>1.5256250268773699</v>
      </c>
      <c r="D515" s="8">
        <v>3.6912201083075899E-2</v>
      </c>
      <c r="E515">
        <f>-LOG10(Table5[[#This Row],[Pairwise Td FDR]])</f>
        <v>1.4328300569519263</v>
      </c>
      <c r="I515" t="s">
        <v>1818</v>
      </c>
      <c r="J515" t="s">
        <v>615</v>
      </c>
      <c r="K515" s="19">
        <v>1.40392008717765</v>
      </c>
      <c r="L515" s="19">
        <v>3.7664857374935697E-2</v>
      </c>
      <c r="M515">
        <f>-LOG10(Table3[[#This Row],[Pairwise Td FDR2]])</f>
        <v>1.4240636727659957</v>
      </c>
    </row>
    <row r="516" spans="1:13" x14ac:dyDescent="0.35">
      <c r="A516" s="14" t="s">
        <v>1345</v>
      </c>
      <c r="B516" s="1" t="s">
        <v>79</v>
      </c>
      <c r="C516" s="8">
        <v>1.25888559256191</v>
      </c>
      <c r="D516" s="8">
        <v>3.7027533615272702E-2</v>
      </c>
      <c r="E516">
        <f>-LOG10(Table5[[#This Row],[Pairwise Td FDR]])</f>
        <v>1.4314752151163816</v>
      </c>
      <c r="I516" t="s">
        <v>1750</v>
      </c>
      <c r="J516" t="s">
        <v>1096</v>
      </c>
      <c r="K516" s="19">
        <v>1.27896340709201</v>
      </c>
      <c r="L516" s="19">
        <v>3.7740815552099301E-2</v>
      </c>
      <c r="M516">
        <f>-LOG10(Table3[[#This Row],[Pairwise Td FDR2]])</f>
        <v>1.423188719275764</v>
      </c>
    </row>
    <row r="517" spans="1:13" x14ac:dyDescent="0.35">
      <c r="A517" s="14" t="s">
        <v>1374</v>
      </c>
      <c r="B517" s="1" t="s">
        <v>116</v>
      </c>
      <c r="C517" s="8">
        <v>1.2647687563671599</v>
      </c>
      <c r="D517" s="8">
        <v>3.7027533615272702E-2</v>
      </c>
      <c r="E517">
        <f>-LOG10(Table5[[#This Row],[Pairwise Td FDR]])</f>
        <v>1.4314752151163816</v>
      </c>
      <c r="I517" t="s">
        <v>1975</v>
      </c>
      <c r="J517" t="s">
        <v>774</v>
      </c>
      <c r="K517" s="19">
        <v>1.27163632327818</v>
      </c>
      <c r="L517" s="19">
        <v>3.7740815552099301E-2</v>
      </c>
      <c r="M517">
        <f>-LOG10(Table3[[#This Row],[Pairwise Td FDR2]])</f>
        <v>1.423188719275764</v>
      </c>
    </row>
    <row r="518" spans="1:13" x14ac:dyDescent="0.35">
      <c r="A518" s="14" t="s">
        <v>1379</v>
      </c>
      <c r="B518" s="1" t="s">
        <v>122</v>
      </c>
      <c r="C518" s="8">
        <v>1.3700758923788501</v>
      </c>
      <c r="D518" s="8">
        <v>3.7027533615272702E-2</v>
      </c>
      <c r="E518">
        <f>-LOG10(Table5[[#This Row],[Pairwise Td FDR]])</f>
        <v>1.4314752151163816</v>
      </c>
      <c r="I518" t="s">
        <v>1757</v>
      </c>
      <c r="J518" t="s">
        <v>560</v>
      </c>
      <c r="K518" s="19">
        <v>1.2855221205321701</v>
      </c>
      <c r="L518" s="19">
        <v>3.7821464703118597E-2</v>
      </c>
      <c r="M518">
        <f>-LOG10(Table3[[#This Row],[Pairwise Td FDR2]])</f>
        <v>1.4222616563433168</v>
      </c>
    </row>
    <row r="519" spans="1:13" x14ac:dyDescent="0.35">
      <c r="A519" s="14" t="s">
        <v>1443</v>
      </c>
      <c r="B519" s="1" t="s">
        <v>908</v>
      </c>
      <c r="C519" s="8">
        <v>1.4223447947365599</v>
      </c>
      <c r="D519" s="8">
        <v>3.7027533615272702E-2</v>
      </c>
      <c r="E519">
        <f>-LOG10(Table5[[#This Row],[Pairwise Td FDR]])</f>
        <v>1.4314752151163816</v>
      </c>
      <c r="I519" t="s">
        <v>1396</v>
      </c>
      <c r="J519" t="s">
        <v>141</v>
      </c>
      <c r="K519" s="19">
        <v>1.31835019349767</v>
      </c>
      <c r="L519" s="19">
        <v>3.7960432116272903E-2</v>
      </c>
      <c r="M519">
        <f>-LOG10(Table3[[#This Row],[Pairwise Td FDR2]])</f>
        <v>1.4206688524975182</v>
      </c>
    </row>
    <row r="520" spans="1:13" x14ac:dyDescent="0.35">
      <c r="A520" s="14" t="s">
        <v>1577</v>
      </c>
      <c r="B520" s="1" t="s">
        <v>349</v>
      </c>
      <c r="C520" s="8">
        <v>1.5295470169513199</v>
      </c>
      <c r="D520" s="8">
        <v>3.7027533615272702E-2</v>
      </c>
      <c r="E520">
        <f>-LOG10(Table5[[#This Row],[Pairwise Td FDR]])</f>
        <v>1.4314752151163816</v>
      </c>
      <c r="I520" t="s">
        <v>1469</v>
      </c>
      <c r="J520" t="s">
        <v>930</v>
      </c>
      <c r="K520" s="19">
        <v>1.26553743668865</v>
      </c>
      <c r="L520" s="19">
        <v>3.8189701654378003E-2</v>
      </c>
      <c r="M520">
        <f>-LOG10(Table3[[#This Row],[Pairwise Td FDR2]])</f>
        <v>1.4180537344091761</v>
      </c>
    </row>
    <row r="521" spans="1:13" x14ac:dyDescent="0.35">
      <c r="A521" s="14" t="s">
        <v>1631</v>
      </c>
      <c r="B521" s="1" t="s">
        <v>411</v>
      </c>
      <c r="C521" s="8">
        <v>1.3952901203574699</v>
      </c>
      <c r="D521" s="8">
        <v>3.7027533615272702E-2</v>
      </c>
      <c r="E521">
        <f>-LOG10(Table5[[#This Row],[Pairwise Td FDR]])</f>
        <v>1.4314752151163816</v>
      </c>
      <c r="I521" t="s">
        <v>76</v>
      </c>
      <c r="J521" t="s">
        <v>76</v>
      </c>
      <c r="K521" s="19">
        <v>1.44957608731425</v>
      </c>
      <c r="L521" s="19">
        <v>3.84636923893521E-2</v>
      </c>
      <c r="M521">
        <f>-LOG10(Table3[[#This Row],[Pairwise Td FDR2]])</f>
        <v>1.414949027238757</v>
      </c>
    </row>
    <row r="522" spans="1:13" x14ac:dyDescent="0.35">
      <c r="A522" s="14" t="s">
        <v>1720</v>
      </c>
      <c r="B522" s="1" t="s">
        <v>516</v>
      </c>
      <c r="C522" s="8">
        <v>1.25240358860578</v>
      </c>
      <c r="D522" s="8">
        <v>3.7027533615272702E-2</v>
      </c>
      <c r="E522">
        <f>-LOG10(Table5[[#This Row],[Pairwise Td FDR]])</f>
        <v>1.4314752151163816</v>
      </c>
      <c r="I522" t="s">
        <v>1448</v>
      </c>
      <c r="J522" t="s">
        <v>912</v>
      </c>
      <c r="K522" s="19">
        <v>-1.32040851335952</v>
      </c>
      <c r="L522" s="19">
        <v>3.84636923893521E-2</v>
      </c>
      <c r="M522">
        <f>-LOG10(Table3[[#This Row],[Pairwise Td FDR2]])</f>
        <v>1.414949027238757</v>
      </c>
    </row>
    <row r="523" spans="1:13" x14ac:dyDescent="0.35">
      <c r="A523" s="14" t="s">
        <v>1721</v>
      </c>
      <c r="B523" s="1" t="s">
        <v>518</v>
      </c>
      <c r="C523" s="8">
        <v>1.1797681087510301</v>
      </c>
      <c r="D523" s="8">
        <v>3.7027533615272702E-2</v>
      </c>
      <c r="E523">
        <f>-LOG10(Table5[[#This Row],[Pairwise Td FDR]])</f>
        <v>1.4314752151163816</v>
      </c>
      <c r="I523" t="s">
        <v>1570</v>
      </c>
      <c r="J523" t="s">
        <v>339</v>
      </c>
      <c r="K523" s="19">
        <v>2.0372224601114901</v>
      </c>
      <c r="L523" s="19">
        <v>3.84636923893521E-2</v>
      </c>
      <c r="M523">
        <f>-LOG10(Table3[[#This Row],[Pairwise Td FDR2]])</f>
        <v>1.414949027238757</v>
      </c>
    </row>
    <row r="524" spans="1:13" x14ac:dyDescent="0.35">
      <c r="A524" s="14" t="s">
        <v>1781</v>
      </c>
      <c r="B524" s="1" t="s">
        <v>582</v>
      </c>
      <c r="C524" s="8">
        <v>1.2623742514407901</v>
      </c>
      <c r="D524" s="8">
        <v>3.7027533615272702E-2</v>
      </c>
      <c r="E524">
        <f>-LOG10(Table5[[#This Row],[Pairwise Td FDR]])</f>
        <v>1.4314752151163816</v>
      </c>
      <c r="I524" t="s">
        <v>1115</v>
      </c>
      <c r="J524" t="s">
        <v>1115</v>
      </c>
      <c r="K524" s="19">
        <v>-2.1874392104639901</v>
      </c>
      <c r="L524" s="19">
        <v>3.84636923893521E-2</v>
      </c>
      <c r="M524">
        <f>-LOG10(Table3[[#This Row],[Pairwise Td FDR2]])</f>
        <v>1.414949027238757</v>
      </c>
    </row>
    <row r="525" spans="1:13" x14ac:dyDescent="0.35">
      <c r="A525" s="14" t="s">
        <v>1792</v>
      </c>
      <c r="B525" s="1" t="s">
        <v>594</v>
      </c>
      <c r="C525" s="8">
        <v>1.25378417897693</v>
      </c>
      <c r="D525" s="8">
        <v>3.7027533615272702E-2</v>
      </c>
      <c r="E525">
        <f>-LOG10(Table5[[#This Row],[Pairwise Td FDR]])</f>
        <v>1.4314752151163816</v>
      </c>
      <c r="I525" t="s">
        <v>1813</v>
      </c>
      <c r="J525" t="s">
        <v>609</v>
      </c>
      <c r="K525" s="19">
        <v>-1.72824920570701</v>
      </c>
      <c r="L525" s="19">
        <v>3.84636923893521E-2</v>
      </c>
      <c r="M525">
        <f>-LOG10(Table3[[#This Row],[Pairwise Td FDR2]])</f>
        <v>1.414949027238757</v>
      </c>
    </row>
    <row r="526" spans="1:13" x14ac:dyDescent="0.35">
      <c r="A526" s="14" t="s">
        <v>1846</v>
      </c>
      <c r="B526" s="1" t="s">
        <v>638</v>
      </c>
      <c r="C526" s="8">
        <v>2.61609315021022</v>
      </c>
      <c r="D526" s="8">
        <v>3.7027533615272702E-2</v>
      </c>
      <c r="E526">
        <f>-LOG10(Table5[[#This Row],[Pairwise Td FDR]])</f>
        <v>1.4314752151163816</v>
      </c>
      <c r="I526" t="s">
        <v>1888</v>
      </c>
      <c r="J526" t="s">
        <v>680</v>
      </c>
      <c r="K526" s="19">
        <v>1.2637870173692101</v>
      </c>
      <c r="L526" s="19">
        <v>3.84636923893521E-2</v>
      </c>
      <c r="M526">
        <f>-LOG10(Table3[[#This Row],[Pairwise Td FDR2]])</f>
        <v>1.414949027238757</v>
      </c>
    </row>
    <row r="527" spans="1:13" x14ac:dyDescent="0.35">
      <c r="A527" s="14" t="s">
        <v>1943</v>
      </c>
      <c r="B527" s="1" t="s">
        <v>1231</v>
      </c>
      <c r="C527" s="8">
        <v>-1.44256822604676</v>
      </c>
      <c r="D527" s="8">
        <v>3.7027533615272702E-2</v>
      </c>
      <c r="E527">
        <f>-LOG10(Table5[[#This Row],[Pairwise Td FDR]])</f>
        <v>1.4314752151163816</v>
      </c>
      <c r="I527" t="s">
        <v>1915</v>
      </c>
      <c r="J527" t="s">
        <v>1212</v>
      </c>
      <c r="K527" s="19">
        <v>1.4552012236227101</v>
      </c>
      <c r="L527" s="19">
        <v>3.84636923893521E-2</v>
      </c>
      <c r="M527">
        <f>-LOG10(Table3[[#This Row],[Pairwise Td FDR2]])</f>
        <v>1.414949027238757</v>
      </c>
    </row>
    <row r="528" spans="1:13" x14ac:dyDescent="0.35">
      <c r="A528" s="14" t="s">
        <v>1908</v>
      </c>
      <c r="B528" s="1" t="s">
        <v>703</v>
      </c>
      <c r="C528" s="8">
        <v>2.08642469637712</v>
      </c>
      <c r="D528" s="8">
        <v>3.7270763181516502E-2</v>
      </c>
      <c r="E528">
        <f>-LOG10(Table5[[#This Row],[Pairwise Td FDR]])</f>
        <v>1.4286317142456819</v>
      </c>
      <c r="I528" t="s">
        <v>2000</v>
      </c>
      <c r="J528" t="s">
        <v>810</v>
      </c>
      <c r="K528" s="19">
        <v>-1.4673314698800799</v>
      </c>
      <c r="L528" s="19">
        <v>3.84636923893521E-2</v>
      </c>
      <c r="M528">
        <f>-LOG10(Table3[[#This Row],[Pairwise Td FDR2]])</f>
        <v>1.414949027238757</v>
      </c>
    </row>
    <row r="529" spans="1:13" x14ac:dyDescent="0.35">
      <c r="A529" s="14" t="s">
        <v>1322</v>
      </c>
      <c r="B529" s="1" t="s">
        <v>57</v>
      </c>
      <c r="C529" s="8">
        <v>1.2918962948700901</v>
      </c>
      <c r="D529" s="8">
        <v>3.7293739249606897E-2</v>
      </c>
      <c r="E529">
        <f>-LOG10(Table5[[#This Row],[Pairwise Td FDR]])</f>
        <v>1.4283640700026985</v>
      </c>
      <c r="I529" t="s">
        <v>88</v>
      </c>
      <c r="J529" t="s">
        <v>88</v>
      </c>
      <c r="K529" s="19">
        <v>1.49709874917653</v>
      </c>
      <c r="L529" s="19">
        <v>3.8469098893427797E-2</v>
      </c>
      <c r="M529">
        <f>-LOG10(Table3[[#This Row],[Pairwise Td FDR2]])</f>
        <v>1.4148879865602328</v>
      </c>
    </row>
    <row r="530" spans="1:13" x14ac:dyDescent="0.35">
      <c r="A530" s="14" t="s">
        <v>1378</v>
      </c>
      <c r="B530" s="1" t="s">
        <v>870</v>
      </c>
      <c r="C530" s="8">
        <v>1.18126748324338</v>
      </c>
      <c r="D530" s="8">
        <v>3.7293739249606897E-2</v>
      </c>
      <c r="E530">
        <f>-LOG10(Table5[[#This Row],[Pairwise Td FDR]])</f>
        <v>1.4283640700026985</v>
      </c>
      <c r="I530" t="s">
        <v>1541</v>
      </c>
      <c r="J530" t="s">
        <v>307</v>
      </c>
      <c r="K530" s="19">
        <v>1.87816871913529</v>
      </c>
      <c r="L530" s="19">
        <v>3.8469098893427797E-2</v>
      </c>
      <c r="M530">
        <f>-LOG10(Table3[[#This Row],[Pairwise Td FDR2]])</f>
        <v>1.4148879865602328</v>
      </c>
    </row>
    <row r="531" spans="1:13" x14ac:dyDescent="0.35">
      <c r="A531" s="14" t="s">
        <v>120</v>
      </c>
      <c r="B531" s="1" t="s">
        <v>120</v>
      </c>
      <c r="C531" s="8">
        <v>3.1703898040585399</v>
      </c>
      <c r="D531" s="8">
        <v>3.7293739249606897E-2</v>
      </c>
      <c r="E531">
        <f>-LOG10(Table5[[#This Row],[Pairwise Td FDR]])</f>
        <v>1.4283640700026985</v>
      </c>
      <c r="I531" t="s">
        <v>1582</v>
      </c>
      <c r="J531" t="s">
        <v>1004</v>
      </c>
      <c r="K531" s="19">
        <v>1.28817340786363</v>
      </c>
      <c r="L531" s="19">
        <v>3.8469098893427797E-2</v>
      </c>
      <c r="M531">
        <f>-LOG10(Table3[[#This Row],[Pairwise Td FDR2]])</f>
        <v>1.4148879865602328</v>
      </c>
    </row>
    <row r="532" spans="1:13" x14ac:dyDescent="0.35">
      <c r="A532" s="14" t="s">
        <v>160</v>
      </c>
      <c r="B532" s="1" t="s">
        <v>160</v>
      </c>
      <c r="C532" s="8">
        <v>1.97341387869025</v>
      </c>
      <c r="D532" s="8">
        <v>3.7293739249606897E-2</v>
      </c>
      <c r="E532">
        <f>-LOG10(Table5[[#This Row],[Pairwise Td FDR]])</f>
        <v>1.4283640700026985</v>
      </c>
      <c r="I532" t="s">
        <v>895</v>
      </c>
      <c r="J532" t="s">
        <v>895</v>
      </c>
      <c r="K532" s="19">
        <v>1.4799260615530601</v>
      </c>
      <c r="L532" s="19">
        <v>3.8483705672920199E-2</v>
      </c>
      <c r="M532">
        <f>-LOG10(Table3[[#This Row],[Pairwise Td FDR2]])</f>
        <v>1.4147231155371724</v>
      </c>
    </row>
    <row r="533" spans="1:13" x14ac:dyDescent="0.35">
      <c r="A533" s="14" t="s">
        <v>1274</v>
      </c>
      <c r="B533" s="1" t="s">
        <v>260</v>
      </c>
      <c r="C533" s="8">
        <v>1.33497059567198</v>
      </c>
      <c r="D533" s="8">
        <v>3.7293739249606897E-2</v>
      </c>
      <c r="E533">
        <f>-LOG10(Table5[[#This Row],[Pairwise Td FDR]])</f>
        <v>1.4283640700026985</v>
      </c>
      <c r="I533" t="s">
        <v>1903</v>
      </c>
      <c r="J533" t="s">
        <v>697</v>
      </c>
      <c r="K533" s="19">
        <v>1.2647246449496401</v>
      </c>
      <c r="L533" s="19">
        <v>3.8633867293238602E-2</v>
      </c>
      <c r="M533">
        <f>-LOG10(Table3[[#This Row],[Pairwise Td FDR2]])</f>
        <v>1.4130318163167768</v>
      </c>
    </row>
    <row r="534" spans="1:13" x14ac:dyDescent="0.35">
      <c r="A534" s="14" t="s">
        <v>1831</v>
      </c>
      <c r="B534" s="1" t="s">
        <v>26</v>
      </c>
      <c r="C534" s="8">
        <v>-1.48212892295978</v>
      </c>
      <c r="D534" s="8">
        <v>3.7293739249606897E-2</v>
      </c>
      <c r="E534">
        <f>-LOG10(Table5[[#This Row],[Pairwise Td FDR]])</f>
        <v>1.4283640700026985</v>
      </c>
      <c r="I534" t="s">
        <v>1945</v>
      </c>
      <c r="J534" t="s">
        <v>737</v>
      </c>
      <c r="K534" s="19">
        <v>1.2025991066275601</v>
      </c>
      <c r="L534" s="19">
        <v>3.8633867293238602E-2</v>
      </c>
      <c r="M534">
        <f>-LOG10(Table3[[#This Row],[Pairwise Td FDR2]])</f>
        <v>1.4130318163167768</v>
      </c>
    </row>
    <row r="535" spans="1:13" x14ac:dyDescent="0.35">
      <c r="A535" s="14" t="s">
        <v>1847</v>
      </c>
      <c r="B535" s="1" t="s">
        <v>640</v>
      </c>
      <c r="C535" s="8">
        <v>1.2729329588252301</v>
      </c>
      <c r="D535" s="8">
        <v>3.7293739249606897E-2</v>
      </c>
      <c r="E535">
        <f>-LOG10(Table5[[#This Row],[Pairwise Td FDR]])</f>
        <v>1.4283640700026985</v>
      </c>
      <c r="I535" t="s">
        <v>815</v>
      </c>
      <c r="J535" t="s">
        <v>815</v>
      </c>
      <c r="K535" s="19">
        <v>1.4107165591250199</v>
      </c>
      <c r="L535" s="19">
        <v>3.8633867293238602E-2</v>
      </c>
      <c r="M535">
        <f>-LOG10(Table3[[#This Row],[Pairwise Td FDR2]])</f>
        <v>1.4130318163167768</v>
      </c>
    </row>
    <row r="536" spans="1:13" x14ac:dyDescent="0.35">
      <c r="A536" s="14" t="s">
        <v>822</v>
      </c>
      <c r="B536" s="1" t="s">
        <v>822</v>
      </c>
      <c r="C536" s="8">
        <v>1.4007737029012399</v>
      </c>
      <c r="D536" s="8">
        <v>3.7293739249606897E-2</v>
      </c>
      <c r="E536">
        <f>-LOG10(Table5[[#This Row],[Pairwise Td FDR]])</f>
        <v>1.4283640700026985</v>
      </c>
      <c r="I536" t="s">
        <v>1564</v>
      </c>
      <c r="J536" t="s">
        <v>334</v>
      </c>
      <c r="K536" s="19">
        <v>2.1324719083394101</v>
      </c>
      <c r="L536" s="19">
        <v>3.8760194073214203E-2</v>
      </c>
      <c r="M536">
        <f>-LOG10(Table3[[#This Row],[Pairwise Td FDR2]])</f>
        <v>1.4116140570930213</v>
      </c>
    </row>
    <row r="537" spans="1:13" x14ac:dyDescent="0.35">
      <c r="A537" s="14" t="s">
        <v>1818</v>
      </c>
      <c r="B537" s="1" t="s">
        <v>615</v>
      </c>
      <c r="C537" s="8">
        <v>1.40392008717765</v>
      </c>
      <c r="D537" s="8">
        <v>3.7664857374935697E-2</v>
      </c>
      <c r="E537">
        <f>-LOG10(Table5[[#This Row],[Pairwise Td FDR]])</f>
        <v>1.4240636727659957</v>
      </c>
      <c r="I537" t="s">
        <v>1769</v>
      </c>
      <c r="J537" t="s">
        <v>1111</v>
      </c>
      <c r="K537" s="19">
        <v>1.39645803115536</v>
      </c>
      <c r="L537" s="19">
        <v>3.8761845226210102E-2</v>
      </c>
      <c r="M537">
        <f>-LOG10(Table3[[#This Row],[Pairwise Td FDR2]])</f>
        <v>1.411595556892524</v>
      </c>
    </row>
    <row r="538" spans="1:13" x14ac:dyDescent="0.35">
      <c r="A538" s="14" t="s">
        <v>1750</v>
      </c>
      <c r="B538" s="1" t="s">
        <v>1096</v>
      </c>
      <c r="C538" s="8">
        <v>1.27896340709201</v>
      </c>
      <c r="D538" s="8">
        <v>3.7740815552099301E-2</v>
      </c>
      <c r="E538">
        <f>-LOG10(Table5[[#This Row],[Pairwise Td FDR]])</f>
        <v>1.423188719275764</v>
      </c>
      <c r="I538" t="s">
        <v>1870</v>
      </c>
      <c r="J538" t="s">
        <v>666</v>
      </c>
      <c r="K538" s="19">
        <v>1.27752778760076</v>
      </c>
      <c r="L538" s="19">
        <v>3.8761845226210102E-2</v>
      </c>
      <c r="M538">
        <f>-LOG10(Table3[[#This Row],[Pairwise Td FDR2]])</f>
        <v>1.411595556892524</v>
      </c>
    </row>
    <row r="539" spans="1:13" x14ac:dyDescent="0.35">
      <c r="A539" s="14" t="s">
        <v>1975</v>
      </c>
      <c r="B539" s="1" t="s">
        <v>774</v>
      </c>
      <c r="C539" s="8">
        <v>1.27163632327818</v>
      </c>
      <c r="D539" s="8">
        <v>3.7740815552099301E-2</v>
      </c>
      <c r="E539">
        <f>-LOG10(Table5[[#This Row],[Pairwise Td FDR]])</f>
        <v>1.423188719275764</v>
      </c>
      <c r="I539" t="s">
        <v>1970</v>
      </c>
      <c r="J539" t="s">
        <v>1249</v>
      </c>
      <c r="K539" s="19">
        <v>1.1750079934267299</v>
      </c>
      <c r="L539" s="19">
        <v>3.8761845226210102E-2</v>
      </c>
      <c r="M539">
        <f>-LOG10(Table3[[#This Row],[Pairwise Td FDR2]])</f>
        <v>1.411595556892524</v>
      </c>
    </row>
    <row r="540" spans="1:13" x14ac:dyDescent="0.35">
      <c r="A540" s="14" t="s">
        <v>1757</v>
      </c>
      <c r="B540" s="1" t="s">
        <v>560</v>
      </c>
      <c r="C540" s="8">
        <v>1.2855221205321701</v>
      </c>
      <c r="D540" s="8">
        <v>3.7821464703118597E-2</v>
      </c>
      <c r="E540">
        <f>-LOG10(Table5[[#This Row],[Pairwise Td FDR]])</f>
        <v>1.4222616563433168</v>
      </c>
      <c r="I540" t="s">
        <v>1664</v>
      </c>
      <c r="J540" t="s">
        <v>455</v>
      </c>
      <c r="K540" s="19">
        <v>1.41999488569749</v>
      </c>
      <c r="L540" s="19">
        <v>3.8955222572648399E-2</v>
      </c>
      <c r="M540">
        <f>-LOG10(Table3[[#This Row],[Pairwise Td FDR2]])</f>
        <v>1.4094343099442836</v>
      </c>
    </row>
    <row r="541" spans="1:13" x14ac:dyDescent="0.35">
      <c r="A541" s="14" t="s">
        <v>1396</v>
      </c>
      <c r="B541" s="1" t="s">
        <v>141</v>
      </c>
      <c r="C541" s="8">
        <v>1.31835019349767</v>
      </c>
      <c r="D541" s="8">
        <v>3.7960432116272903E-2</v>
      </c>
      <c r="E541">
        <f>-LOG10(Table5[[#This Row],[Pairwise Td FDR]])</f>
        <v>1.4206688524975182</v>
      </c>
      <c r="I541" t="s">
        <v>1856</v>
      </c>
      <c r="J541" t="s">
        <v>1169</v>
      </c>
      <c r="K541" s="19">
        <v>-1.3531578533322699</v>
      </c>
      <c r="L541" s="19">
        <v>3.8959039051318797E-2</v>
      </c>
      <c r="M541">
        <f>-LOG10(Table3[[#This Row],[Pairwise Td FDR2]])</f>
        <v>1.4093917638020592</v>
      </c>
    </row>
    <row r="542" spans="1:13" x14ac:dyDescent="0.35">
      <c r="A542" s="14" t="s">
        <v>1469</v>
      </c>
      <c r="B542" s="1" t="s">
        <v>930</v>
      </c>
      <c r="C542" s="8">
        <v>1.26553743668865</v>
      </c>
      <c r="D542" s="8">
        <v>3.8189701654378003E-2</v>
      </c>
      <c r="E542">
        <f>-LOG10(Table5[[#This Row],[Pairwise Td FDR]])</f>
        <v>1.4180537344091761</v>
      </c>
      <c r="I542" t="s">
        <v>1328</v>
      </c>
      <c r="J542" t="s">
        <v>67</v>
      </c>
      <c r="K542" s="19">
        <v>1.2713286372201</v>
      </c>
      <c r="L542" s="19">
        <v>3.8967095888530097E-2</v>
      </c>
      <c r="M542">
        <f>-LOG10(Table3[[#This Row],[Pairwise Td FDR2]])</f>
        <v>1.4093019597855345</v>
      </c>
    </row>
    <row r="543" spans="1:13" x14ac:dyDescent="0.35">
      <c r="A543" s="14" t="s">
        <v>76</v>
      </c>
      <c r="B543" s="1" t="s">
        <v>76</v>
      </c>
      <c r="C543" s="8">
        <v>1.44957608731425</v>
      </c>
      <c r="D543" s="8">
        <v>3.84636923893521E-2</v>
      </c>
      <c r="E543">
        <f>-LOG10(Table5[[#This Row],[Pairwise Td FDR]])</f>
        <v>1.414949027238757</v>
      </c>
      <c r="I543" t="s">
        <v>1437</v>
      </c>
      <c r="J543" t="s">
        <v>905</v>
      </c>
      <c r="K543" s="19">
        <v>1.3138378739219601</v>
      </c>
      <c r="L543" s="19">
        <v>3.8967095888530097E-2</v>
      </c>
      <c r="M543">
        <f>-LOG10(Table3[[#This Row],[Pairwise Td FDR2]])</f>
        <v>1.4093019597855345</v>
      </c>
    </row>
    <row r="544" spans="1:13" x14ac:dyDescent="0.35">
      <c r="A544" s="14" t="s">
        <v>1448</v>
      </c>
      <c r="B544" s="1" t="s">
        <v>912</v>
      </c>
      <c r="C544" s="8">
        <v>-1.32040851335952</v>
      </c>
      <c r="D544" s="8">
        <v>3.84636923893521E-2</v>
      </c>
      <c r="E544">
        <f>-LOG10(Table5[[#This Row],[Pairwise Td FDR]])</f>
        <v>1.414949027238757</v>
      </c>
      <c r="I544" t="s">
        <v>1511</v>
      </c>
      <c r="J544" t="s">
        <v>271</v>
      </c>
      <c r="K544" s="19">
        <v>1.2339580229931899</v>
      </c>
      <c r="L544" s="19">
        <v>3.8967095888530097E-2</v>
      </c>
      <c r="M544">
        <f>-LOG10(Table3[[#This Row],[Pairwise Td FDR2]])</f>
        <v>1.4093019597855345</v>
      </c>
    </row>
    <row r="545" spans="1:13" x14ac:dyDescent="0.35">
      <c r="A545" s="14" t="s">
        <v>1570</v>
      </c>
      <c r="B545" s="1" t="s">
        <v>339</v>
      </c>
      <c r="C545" s="8">
        <v>2.0372224601114901</v>
      </c>
      <c r="D545" s="8">
        <v>3.84636923893521E-2</v>
      </c>
      <c r="E545">
        <f>-LOG10(Table5[[#This Row],[Pairwise Td FDR]])</f>
        <v>1.414949027238757</v>
      </c>
      <c r="I545" t="s">
        <v>1513</v>
      </c>
      <c r="J545" t="s">
        <v>276</v>
      </c>
      <c r="K545" s="19">
        <v>1.5848161992705001</v>
      </c>
      <c r="L545" s="19">
        <v>3.8967095888530097E-2</v>
      </c>
      <c r="M545">
        <f>-LOG10(Table3[[#This Row],[Pairwise Td FDR2]])</f>
        <v>1.4093019597855345</v>
      </c>
    </row>
    <row r="546" spans="1:13" x14ac:dyDescent="0.35">
      <c r="A546" s="14" t="s">
        <v>1115</v>
      </c>
      <c r="B546" s="1" t="s">
        <v>1115</v>
      </c>
      <c r="C546" s="8">
        <v>-2.1874392104639901</v>
      </c>
      <c r="D546" s="8">
        <v>3.84636923893521E-2</v>
      </c>
      <c r="E546">
        <f>-LOG10(Table5[[#This Row],[Pairwise Td FDR]])</f>
        <v>1.414949027238757</v>
      </c>
      <c r="I546" t="s">
        <v>1588</v>
      </c>
      <c r="J546" t="s">
        <v>1009</v>
      </c>
      <c r="K546" s="19">
        <v>1.2269423582641401</v>
      </c>
      <c r="L546" s="19">
        <v>3.8967095888530097E-2</v>
      </c>
      <c r="M546">
        <f>-LOG10(Table3[[#This Row],[Pairwise Td FDR2]])</f>
        <v>1.4093019597855345</v>
      </c>
    </row>
    <row r="547" spans="1:13" x14ac:dyDescent="0.35">
      <c r="A547" s="14" t="s">
        <v>1813</v>
      </c>
      <c r="B547" s="1" t="s">
        <v>609</v>
      </c>
      <c r="C547" s="8">
        <v>-1.72824920570701</v>
      </c>
      <c r="D547" s="8">
        <v>3.84636923893521E-2</v>
      </c>
      <c r="E547">
        <f>-LOG10(Table5[[#This Row],[Pairwise Td FDR]])</f>
        <v>1.414949027238757</v>
      </c>
      <c r="I547" t="s">
        <v>1335</v>
      </c>
      <c r="J547" t="s">
        <v>74</v>
      </c>
      <c r="K547" s="19">
        <v>-1.51707433835253</v>
      </c>
      <c r="L547" s="19">
        <v>3.9020790400092799E-2</v>
      </c>
      <c r="M547">
        <f>-LOG10(Table3[[#This Row],[Pairwise Td FDR2]])</f>
        <v>1.4087039378394455</v>
      </c>
    </row>
    <row r="548" spans="1:13" x14ac:dyDescent="0.35">
      <c r="A548" s="14" t="s">
        <v>1888</v>
      </c>
      <c r="B548" s="1" t="s">
        <v>680</v>
      </c>
      <c r="C548" s="8">
        <v>1.2637870173692101</v>
      </c>
      <c r="D548" s="8">
        <v>3.84636923893521E-2</v>
      </c>
      <c r="E548">
        <f>-LOG10(Table5[[#This Row],[Pairwise Td FDR]])</f>
        <v>1.414949027238757</v>
      </c>
      <c r="I548" t="s">
        <v>1534</v>
      </c>
      <c r="J548" t="s">
        <v>975</v>
      </c>
      <c r="K548" s="19">
        <v>1.2851582490430999</v>
      </c>
      <c r="L548" s="19">
        <v>3.9020790400092799E-2</v>
      </c>
      <c r="M548">
        <f>-LOG10(Table3[[#This Row],[Pairwise Td FDR2]])</f>
        <v>1.4087039378394455</v>
      </c>
    </row>
    <row r="549" spans="1:13" x14ac:dyDescent="0.35">
      <c r="A549" s="14" t="s">
        <v>1915</v>
      </c>
      <c r="B549" s="1" t="s">
        <v>1212</v>
      </c>
      <c r="C549" s="8">
        <v>1.4552012236227101</v>
      </c>
      <c r="D549" s="8">
        <v>3.84636923893521E-2</v>
      </c>
      <c r="E549">
        <f>-LOG10(Table5[[#This Row],[Pairwise Td FDR]])</f>
        <v>1.414949027238757</v>
      </c>
      <c r="I549" t="s">
        <v>1685</v>
      </c>
      <c r="J549" t="s">
        <v>488</v>
      </c>
      <c r="K549" s="19">
        <v>2.1230458575423601</v>
      </c>
      <c r="L549" s="19">
        <v>3.9020790400092799E-2</v>
      </c>
      <c r="M549">
        <f>-LOG10(Table3[[#This Row],[Pairwise Td FDR2]])</f>
        <v>1.4087039378394455</v>
      </c>
    </row>
    <row r="550" spans="1:13" x14ac:dyDescent="0.35">
      <c r="A550" s="14" t="s">
        <v>2000</v>
      </c>
      <c r="B550" s="1" t="s">
        <v>810</v>
      </c>
      <c r="C550" s="8">
        <v>-1.4673314698800799</v>
      </c>
      <c r="D550" s="8">
        <v>3.84636923893521E-2</v>
      </c>
      <c r="E550">
        <f>-LOG10(Table5[[#This Row],[Pairwise Td FDR]])</f>
        <v>1.414949027238757</v>
      </c>
      <c r="I550" t="s">
        <v>1766</v>
      </c>
      <c r="J550" t="s">
        <v>1109</v>
      </c>
      <c r="K550" s="19">
        <v>1.17693574185637</v>
      </c>
      <c r="L550" s="19">
        <v>3.9053357029845297E-2</v>
      </c>
      <c r="M550">
        <f>-LOG10(Table3[[#This Row],[Pairwise Td FDR2]])</f>
        <v>1.4083416281919741</v>
      </c>
    </row>
    <row r="551" spans="1:13" x14ac:dyDescent="0.35">
      <c r="A551" s="14" t="s">
        <v>88</v>
      </c>
      <c r="B551" s="1" t="s">
        <v>88</v>
      </c>
      <c r="C551" s="8">
        <v>1.49709874917653</v>
      </c>
      <c r="D551" s="8">
        <v>3.8469098893427797E-2</v>
      </c>
      <c r="E551">
        <f>-LOG10(Table5[[#This Row],[Pairwise Td FDR]])</f>
        <v>1.4148879865602328</v>
      </c>
      <c r="I551" t="s">
        <v>1480</v>
      </c>
      <c r="J551" t="s">
        <v>231</v>
      </c>
      <c r="K551" s="19">
        <v>1.41059219540454</v>
      </c>
      <c r="L551" s="19">
        <v>3.90543809463944E-2</v>
      </c>
      <c r="M551">
        <f>-LOG10(Table3[[#This Row],[Pairwise Td FDR2]])</f>
        <v>1.4083302418346488</v>
      </c>
    </row>
    <row r="552" spans="1:13" x14ac:dyDescent="0.35">
      <c r="A552" s="14" t="s">
        <v>1541</v>
      </c>
      <c r="B552" s="1" t="s">
        <v>307</v>
      </c>
      <c r="C552" s="8">
        <v>1.87816871913529</v>
      </c>
      <c r="D552" s="8">
        <v>3.8469098893427797E-2</v>
      </c>
      <c r="E552">
        <f>-LOG10(Table5[[#This Row],[Pairwise Td FDR]])</f>
        <v>1.4148879865602328</v>
      </c>
      <c r="I552" t="s">
        <v>1553</v>
      </c>
      <c r="J552" t="s">
        <v>321</v>
      </c>
      <c r="K552" s="19">
        <v>1.2279732903481799</v>
      </c>
      <c r="L552" s="19">
        <v>3.90543809463944E-2</v>
      </c>
      <c r="M552">
        <f>-LOG10(Table3[[#This Row],[Pairwise Td FDR2]])</f>
        <v>1.4083302418346488</v>
      </c>
    </row>
    <row r="553" spans="1:13" x14ac:dyDescent="0.35">
      <c r="A553" s="14" t="s">
        <v>1582</v>
      </c>
      <c r="B553" s="1" t="s">
        <v>1004</v>
      </c>
      <c r="C553" s="8">
        <v>1.28817340786363</v>
      </c>
      <c r="D553" s="8">
        <v>3.8469098893427797E-2</v>
      </c>
      <c r="E553">
        <f>-LOG10(Table5[[#This Row],[Pairwise Td FDR]])</f>
        <v>1.4148879865602328</v>
      </c>
      <c r="I553" t="s">
        <v>1679</v>
      </c>
      <c r="J553" t="s">
        <v>477</v>
      </c>
      <c r="K553" s="19">
        <v>1.28121019775928</v>
      </c>
      <c r="L553" s="19">
        <v>3.90543809463944E-2</v>
      </c>
      <c r="M553">
        <f>-LOG10(Table3[[#This Row],[Pairwise Td FDR2]])</f>
        <v>1.4083302418346488</v>
      </c>
    </row>
    <row r="554" spans="1:13" x14ac:dyDescent="0.35">
      <c r="A554" s="14" t="s">
        <v>895</v>
      </c>
      <c r="B554" s="1" t="s">
        <v>895</v>
      </c>
      <c r="C554" s="8">
        <v>1.4799260615530601</v>
      </c>
      <c r="D554" s="8">
        <v>3.8483705672920199E-2</v>
      </c>
      <c r="E554">
        <f>-LOG10(Table5[[#This Row],[Pairwise Td FDR]])</f>
        <v>1.4147231155371724</v>
      </c>
      <c r="I554" t="s">
        <v>1713</v>
      </c>
      <c r="J554" t="s">
        <v>1080</v>
      </c>
      <c r="K554" s="19">
        <v>1.32089359684694</v>
      </c>
      <c r="L554" s="19">
        <v>3.9080358279586801E-2</v>
      </c>
      <c r="M554">
        <f>-LOG10(Table3[[#This Row],[Pairwise Td FDR2]])</f>
        <v>1.4080414634247518</v>
      </c>
    </row>
    <row r="555" spans="1:13" x14ac:dyDescent="0.35">
      <c r="A555" s="14" t="s">
        <v>1903</v>
      </c>
      <c r="B555" s="1" t="s">
        <v>697</v>
      </c>
      <c r="C555" s="8">
        <v>1.2647246449496401</v>
      </c>
      <c r="D555" s="8">
        <v>3.8633867293238602E-2</v>
      </c>
      <c r="E555">
        <f>-LOG10(Table5[[#This Row],[Pairwise Td FDR]])</f>
        <v>1.4130318163167768</v>
      </c>
      <c r="I555" t="s">
        <v>1387</v>
      </c>
      <c r="J555" t="s">
        <v>128</v>
      </c>
      <c r="K555" s="19">
        <v>2.9034712688795099</v>
      </c>
      <c r="L555" s="19">
        <v>3.9124995113872803E-2</v>
      </c>
      <c r="M555">
        <f>-LOG10(Table3[[#This Row],[Pairwise Td FDR2]])</f>
        <v>1.4075457036823824</v>
      </c>
    </row>
    <row r="556" spans="1:13" x14ac:dyDescent="0.35">
      <c r="A556" s="14" t="s">
        <v>1945</v>
      </c>
      <c r="B556" s="1" t="s">
        <v>737</v>
      </c>
      <c r="C556" s="8">
        <v>1.2025991066275601</v>
      </c>
      <c r="D556" s="8">
        <v>3.8633867293238602E-2</v>
      </c>
      <c r="E556">
        <f>-LOG10(Table5[[#This Row],[Pairwise Td FDR]])</f>
        <v>1.4130318163167768</v>
      </c>
      <c r="I556" t="s">
        <v>1889</v>
      </c>
      <c r="J556" t="s">
        <v>1191</v>
      </c>
      <c r="K556" s="19">
        <v>1.2914188565394</v>
      </c>
      <c r="L556" s="19">
        <v>3.9142358961985702E-2</v>
      </c>
      <c r="M556">
        <f>-LOG10(Table3[[#This Row],[Pairwise Td FDR2]])</f>
        <v>1.4073530046028542</v>
      </c>
    </row>
    <row r="557" spans="1:13" x14ac:dyDescent="0.35">
      <c r="A557" s="14" t="s">
        <v>815</v>
      </c>
      <c r="B557" s="1" t="s">
        <v>815</v>
      </c>
      <c r="C557" s="8">
        <v>1.4107165591250199</v>
      </c>
      <c r="D557" s="8">
        <v>3.8633867293238602E-2</v>
      </c>
      <c r="E557">
        <f>-LOG10(Table5[[#This Row],[Pairwise Td FDR]])</f>
        <v>1.4130318163167768</v>
      </c>
      <c r="I557" t="s">
        <v>1895</v>
      </c>
      <c r="J557" t="s">
        <v>1196</v>
      </c>
      <c r="K557" s="19">
        <v>1.35012919795237</v>
      </c>
      <c r="L557" s="19">
        <v>3.9181689613790399E-2</v>
      </c>
      <c r="M557">
        <f>-LOG10(Table3[[#This Row],[Pairwise Td FDR2]])</f>
        <v>1.4069168400583818</v>
      </c>
    </row>
    <row r="558" spans="1:13" x14ac:dyDescent="0.35">
      <c r="A558" s="14" t="s">
        <v>1564</v>
      </c>
      <c r="B558" s="1" t="s">
        <v>334</v>
      </c>
      <c r="C558" s="8">
        <v>2.1324719083394101</v>
      </c>
      <c r="D558" s="8">
        <v>3.8760194073214203E-2</v>
      </c>
      <c r="E558">
        <f>-LOG10(Table5[[#This Row],[Pairwise Td FDR]])</f>
        <v>1.4116140570930213</v>
      </c>
      <c r="I558" t="s">
        <v>1938</v>
      </c>
      <c r="J558" t="s">
        <v>730</v>
      </c>
      <c r="K558" s="19">
        <v>2.60880072504699</v>
      </c>
      <c r="L558" s="19">
        <v>3.9181689613790399E-2</v>
      </c>
      <c r="M558">
        <f>-LOG10(Table3[[#This Row],[Pairwise Td FDR2]])</f>
        <v>1.4069168400583818</v>
      </c>
    </row>
    <row r="559" spans="1:13" x14ac:dyDescent="0.35">
      <c r="A559" s="14" t="s">
        <v>1769</v>
      </c>
      <c r="B559" s="1" t="s">
        <v>1111</v>
      </c>
      <c r="C559" s="8">
        <v>1.39645803115536</v>
      </c>
      <c r="D559" s="8">
        <v>3.8761845226210102E-2</v>
      </c>
      <c r="E559">
        <f>-LOG10(Table5[[#This Row],[Pairwise Td FDR]])</f>
        <v>1.411595556892524</v>
      </c>
      <c r="I559" t="s">
        <v>1344</v>
      </c>
      <c r="J559" t="s">
        <v>851</v>
      </c>
      <c r="K559" s="19">
        <v>1.29912516073927</v>
      </c>
      <c r="L559" s="19">
        <v>3.9346998416932497E-2</v>
      </c>
      <c r="M559">
        <f>-LOG10(Table3[[#This Row],[Pairwise Td FDR2]])</f>
        <v>1.4050883921659925</v>
      </c>
    </row>
    <row r="560" spans="1:13" x14ac:dyDescent="0.35">
      <c r="A560" s="14" t="s">
        <v>1870</v>
      </c>
      <c r="B560" s="1" t="s">
        <v>666</v>
      </c>
      <c r="C560" s="8">
        <v>1.27752778760076</v>
      </c>
      <c r="D560" s="8">
        <v>3.8761845226210102E-2</v>
      </c>
      <c r="E560">
        <f>-LOG10(Table5[[#This Row],[Pairwise Td FDR]])</f>
        <v>1.411595556892524</v>
      </c>
      <c r="I560" t="s">
        <v>1625</v>
      </c>
      <c r="J560" t="s">
        <v>19</v>
      </c>
      <c r="K560" s="19">
        <v>1.4984396199991901</v>
      </c>
      <c r="L560" s="19">
        <v>3.9346998416932497E-2</v>
      </c>
      <c r="M560">
        <f>-LOG10(Table3[[#This Row],[Pairwise Td FDR2]])</f>
        <v>1.4050883921659925</v>
      </c>
    </row>
    <row r="561" spans="1:13" x14ac:dyDescent="0.35">
      <c r="A561" s="14" t="s">
        <v>1970</v>
      </c>
      <c r="B561" s="1" t="s">
        <v>1249</v>
      </c>
      <c r="C561" s="8">
        <v>1.1750079934267299</v>
      </c>
      <c r="D561" s="8">
        <v>3.8761845226210102E-2</v>
      </c>
      <c r="E561">
        <f>-LOG10(Table5[[#This Row],[Pairwise Td FDR]])</f>
        <v>1.411595556892524</v>
      </c>
      <c r="I561" t="s">
        <v>1614</v>
      </c>
      <c r="J561" t="s">
        <v>393</v>
      </c>
      <c r="K561" s="19">
        <v>-1.51250376693047</v>
      </c>
      <c r="L561" s="19">
        <v>3.9396653872640998E-2</v>
      </c>
      <c r="M561">
        <f>-LOG10(Table3[[#This Row],[Pairwise Td FDR2]])</f>
        <v>1.4045406631074075</v>
      </c>
    </row>
    <row r="562" spans="1:13" x14ac:dyDescent="0.35">
      <c r="A562" s="14" t="s">
        <v>1664</v>
      </c>
      <c r="B562" s="1" t="s">
        <v>455</v>
      </c>
      <c r="C562" s="8">
        <v>1.41999488569749</v>
      </c>
      <c r="D562" s="8">
        <v>3.8955222572648399E-2</v>
      </c>
      <c r="E562">
        <f>-LOG10(Table5[[#This Row],[Pairwise Td FDR]])</f>
        <v>1.4094343099442836</v>
      </c>
      <c r="I562" t="s">
        <v>1882</v>
      </c>
      <c r="J562" t="s">
        <v>674</v>
      </c>
      <c r="K562" s="19">
        <v>1.2105811640372699</v>
      </c>
      <c r="L562" s="19">
        <v>3.95718470617182E-2</v>
      </c>
      <c r="M562">
        <f>-LOG10(Table3[[#This Row],[Pairwise Td FDR2]])</f>
        <v>1.4026136780637528</v>
      </c>
    </row>
    <row r="563" spans="1:13" x14ac:dyDescent="0.35">
      <c r="A563" s="14" t="s">
        <v>1856</v>
      </c>
      <c r="B563" s="1" t="s">
        <v>1169</v>
      </c>
      <c r="C563" s="8">
        <v>-1.3531578533322699</v>
      </c>
      <c r="D563" s="8">
        <v>3.8959039051318797E-2</v>
      </c>
      <c r="E563">
        <f>-LOG10(Table5[[#This Row],[Pairwise Td FDR]])</f>
        <v>1.4093917638020592</v>
      </c>
      <c r="I563" t="s">
        <v>1916</v>
      </c>
      <c r="J563" t="s">
        <v>1213</v>
      </c>
      <c r="K563" s="19">
        <v>1.63579957730121</v>
      </c>
      <c r="L563" s="19">
        <v>3.95718470617182E-2</v>
      </c>
      <c r="M563">
        <f>-LOG10(Table3[[#This Row],[Pairwise Td FDR2]])</f>
        <v>1.4026136780637528</v>
      </c>
    </row>
    <row r="564" spans="1:13" x14ac:dyDescent="0.35">
      <c r="A564" s="14" t="s">
        <v>1328</v>
      </c>
      <c r="B564" s="1" t="s">
        <v>67</v>
      </c>
      <c r="C564" s="8">
        <v>1.2713286372201</v>
      </c>
      <c r="D564" s="8">
        <v>3.8967095888530097E-2</v>
      </c>
      <c r="E564">
        <f>-LOG10(Table5[[#This Row],[Pairwise Td FDR]])</f>
        <v>1.4093019597855345</v>
      </c>
      <c r="I564" t="s">
        <v>1354</v>
      </c>
      <c r="J564" t="s">
        <v>94</v>
      </c>
      <c r="K564" s="19">
        <v>1.23753888295729</v>
      </c>
      <c r="L564" s="19">
        <v>3.9703103185347699E-2</v>
      </c>
      <c r="M564">
        <f>-LOG10(Table3[[#This Row],[Pairwise Td FDR2]])</f>
        <v>1.4011755475541736</v>
      </c>
    </row>
    <row r="565" spans="1:13" x14ac:dyDescent="0.35">
      <c r="A565" s="14" t="s">
        <v>1437</v>
      </c>
      <c r="B565" s="1" t="s">
        <v>905</v>
      </c>
      <c r="C565" s="8">
        <v>1.3138378739219601</v>
      </c>
      <c r="D565" s="8">
        <v>3.8967095888530097E-2</v>
      </c>
      <c r="E565">
        <f>-LOG10(Table5[[#This Row],[Pairwise Td FDR]])</f>
        <v>1.4093019597855345</v>
      </c>
      <c r="I565" t="s">
        <v>1665</v>
      </c>
      <c r="J565" t="s">
        <v>1045</v>
      </c>
      <c r="K565" s="19">
        <v>3.3250333788142199</v>
      </c>
      <c r="L565" s="19">
        <v>3.9703103185347699E-2</v>
      </c>
      <c r="M565">
        <f>-LOG10(Table3[[#This Row],[Pairwise Td FDR2]])</f>
        <v>1.4011755475541736</v>
      </c>
    </row>
    <row r="566" spans="1:13" x14ac:dyDescent="0.35">
      <c r="A566" s="14" t="s">
        <v>1511</v>
      </c>
      <c r="B566" s="1" t="s">
        <v>271</v>
      </c>
      <c r="C566" s="8">
        <v>1.2339580229931899</v>
      </c>
      <c r="D566" s="8">
        <v>3.8967095888530097E-2</v>
      </c>
      <c r="E566">
        <f>-LOG10(Table5[[#This Row],[Pairwise Td FDR]])</f>
        <v>1.4093019597855345</v>
      </c>
      <c r="I566" t="s">
        <v>1598</v>
      </c>
      <c r="J566" t="s">
        <v>1017</v>
      </c>
      <c r="K566" s="19">
        <v>1.3451356310984599</v>
      </c>
      <c r="L566" s="19">
        <v>3.98578819236E-2</v>
      </c>
      <c r="M566">
        <f>-LOG10(Table3[[#This Row],[Pairwise Td FDR2]])</f>
        <v>1.3994857837422443</v>
      </c>
    </row>
    <row r="567" spans="1:13" x14ac:dyDescent="0.35">
      <c r="A567" s="14" t="s">
        <v>1513</v>
      </c>
      <c r="B567" s="1" t="s">
        <v>276</v>
      </c>
      <c r="C567" s="8">
        <v>1.5848161992705001</v>
      </c>
      <c r="D567" s="8">
        <v>3.8967095888530097E-2</v>
      </c>
      <c r="E567">
        <f>-LOG10(Table5[[#This Row],[Pairwise Td FDR]])</f>
        <v>1.4093019597855345</v>
      </c>
      <c r="I567" t="s">
        <v>1321</v>
      </c>
      <c r="J567" t="s">
        <v>56</v>
      </c>
      <c r="K567" s="19">
        <v>1.1921094029393</v>
      </c>
      <c r="L567" s="19">
        <v>3.9942894358794501E-2</v>
      </c>
      <c r="M567">
        <f>-LOG10(Table3[[#This Row],[Pairwise Td FDR2]])</f>
        <v>1.3985604682958315</v>
      </c>
    </row>
    <row r="568" spans="1:13" x14ac:dyDescent="0.35">
      <c r="A568" s="14" t="s">
        <v>1588</v>
      </c>
      <c r="B568" s="1" t="s">
        <v>1009</v>
      </c>
      <c r="C568" s="8">
        <v>1.2269423582641401</v>
      </c>
      <c r="D568" s="8">
        <v>3.8967095888530097E-2</v>
      </c>
      <c r="E568">
        <f>-LOG10(Table5[[#This Row],[Pairwise Td FDR]])</f>
        <v>1.4093019597855345</v>
      </c>
      <c r="I568" t="s">
        <v>1739</v>
      </c>
      <c r="J568" t="s">
        <v>1088</v>
      </c>
      <c r="K568" s="19">
        <v>1.95617707068438</v>
      </c>
      <c r="L568" s="19">
        <v>3.9942894358794501E-2</v>
      </c>
      <c r="M568">
        <f>-LOG10(Table3[[#This Row],[Pairwise Td FDR2]])</f>
        <v>1.3985604682958315</v>
      </c>
    </row>
    <row r="569" spans="1:13" x14ac:dyDescent="0.35">
      <c r="A569" s="14" t="s">
        <v>1335</v>
      </c>
      <c r="B569" s="1" t="s">
        <v>74</v>
      </c>
      <c r="C569" s="8">
        <v>-1.51707433835253</v>
      </c>
      <c r="D569" s="8">
        <v>3.9020790400092799E-2</v>
      </c>
      <c r="E569">
        <f>-LOG10(Table5[[#This Row],[Pairwise Td FDR]])</f>
        <v>1.4087039378394455</v>
      </c>
      <c r="I569" t="s">
        <v>1906</v>
      </c>
      <c r="J569" t="s">
        <v>700</v>
      </c>
      <c r="K569" s="19">
        <v>1.2033754724482999</v>
      </c>
      <c r="L569" s="19">
        <v>3.9942894358794501E-2</v>
      </c>
      <c r="M569">
        <f>-LOG10(Table3[[#This Row],[Pairwise Td FDR2]])</f>
        <v>1.3985604682958315</v>
      </c>
    </row>
    <row r="570" spans="1:13" x14ac:dyDescent="0.35">
      <c r="A570" s="14" t="s">
        <v>1534</v>
      </c>
      <c r="B570" s="1" t="s">
        <v>975</v>
      </c>
      <c r="C570" s="8">
        <v>1.2851582490430999</v>
      </c>
      <c r="D570" s="8">
        <v>3.9020790400092799E-2</v>
      </c>
      <c r="E570">
        <f>-LOG10(Table5[[#This Row],[Pairwise Td FDR]])</f>
        <v>1.4087039378394455</v>
      </c>
      <c r="I570" t="s">
        <v>1955</v>
      </c>
      <c r="J570" t="s">
        <v>1241</v>
      </c>
      <c r="K570" s="19">
        <v>1.35042745100367</v>
      </c>
      <c r="L570" s="19">
        <v>3.9942894358794501E-2</v>
      </c>
      <c r="M570">
        <f>-LOG10(Table3[[#This Row],[Pairwise Td FDR2]])</f>
        <v>1.3985604682958315</v>
      </c>
    </row>
    <row r="571" spans="1:13" x14ac:dyDescent="0.35">
      <c r="A571" s="14" t="s">
        <v>1685</v>
      </c>
      <c r="B571" s="1" t="s">
        <v>488</v>
      </c>
      <c r="C571" s="8">
        <v>2.1230458575423601</v>
      </c>
      <c r="D571" s="8">
        <v>3.9020790400092799E-2</v>
      </c>
      <c r="E571">
        <f>-LOG10(Table5[[#This Row],[Pairwise Td FDR]])</f>
        <v>1.4087039378394455</v>
      </c>
      <c r="I571" t="s">
        <v>1413</v>
      </c>
      <c r="J571" t="s">
        <v>3</v>
      </c>
      <c r="K571" s="19">
        <v>1.20625442945384</v>
      </c>
      <c r="L571" s="19">
        <v>3.9943364942206003E-2</v>
      </c>
      <c r="M571">
        <f>-LOG10(Table3[[#This Row],[Pairwise Td FDR2]])</f>
        <v>1.3985553517268325</v>
      </c>
    </row>
    <row r="572" spans="1:13" x14ac:dyDescent="0.35">
      <c r="A572" s="14" t="s">
        <v>1766</v>
      </c>
      <c r="B572" s="1" t="s">
        <v>1109</v>
      </c>
      <c r="C572" s="8">
        <v>1.17693574185637</v>
      </c>
      <c r="D572" s="8">
        <v>3.9053357029845297E-2</v>
      </c>
      <c r="E572">
        <f>-LOG10(Table5[[#This Row],[Pairwise Td FDR]])</f>
        <v>1.4083416281919741</v>
      </c>
      <c r="I572" t="s">
        <v>1928</v>
      </c>
      <c r="J572" t="s">
        <v>715</v>
      </c>
      <c r="K572" s="19">
        <v>1.3276913625981199</v>
      </c>
      <c r="L572" s="19">
        <v>3.9943364942206003E-2</v>
      </c>
      <c r="M572">
        <f>-LOG10(Table3[[#This Row],[Pairwise Td FDR2]])</f>
        <v>1.3985553517268325</v>
      </c>
    </row>
    <row r="573" spans="1:13" x14ac:dyDescent="0.35">
      <c r="A573" s="14" t="s">
        <v>1480</v>
      </c>
      <c r="B573" s="1" t="s">
        <v>231</v>
      </c>
      <c r="C573" s="8">
        <v>1.41059219540454</v>
      </c>
      <c r="D573" s="8">
        <v>3.90543809463944E-2</v>
      </c>
      <c r="E573">
        <f>-LOG10(Table5[[#This Row],[Pairwise Td FDR]])</f>
        <v>1.4083302418346488</v>
      </c>
      <c r="I573" t="s">
        <v>1000</v>
      </c>
      <c r="J573" t="s">
        <v>1000</v>
      </c>
      <c r="K573" s="19">
        <v>1.3060986988973999</v>
      </c>
      <c r="L573" s="19">
        <v>4.0064147705134001E-2</v>
      </c>
      <c r="M573">
        <f>-LOG10(Table3[[#This Row],[Pairwise Td FDR2]])</f>
        <v>1.3972440916823206</v>
      </c>
    </row>
    <row r="574" spans="1:13" x14ac:dyDescent="0.35">
      <c r="A574" s="14" t="s">
        <v>1553</v>
      </c>
      <c r="B574" s="1" t="s">
        <v>321</v>
      </c>
      <c r="C574" s="8">
        <v>1.2279732903481799</v>
      </c>
      <c r="D574" s="8">
        <v>3.90543809463944E-2</v>
      </c>
      <c r="E574">
        <f>-LOG10(Table5[[#This Row],[Pairwise Td FDR]])</f>
        <v>1.4083302418346488</v>
      </c>
      <c r="I574" t="s">
        <v>1501</v>
      </c>
      <c r="J574" t="s">
        <v>950</v>
      </c>
      <c r="K574" s="19">
        <v>1.3131410681962701</v>
      </c>
      <c r="L574" s="19">
        <v>4.0127605416239297E-2</v>
      </c>
      <c r="M574">
        <f>-LOG10(Table3[[#This Row],[Pairwise Td FDR2]])</f>
        <v>1.3965567556796263</v>
      </c>
    </row>
    <row r="575" spans="1:13" x14ac:dyDescent="0.35">
      <c r="A575" s="14" t="s">
        <v>1679</v>
      </c>
      <c r="B575" s="1" t="s">
        <v>477</v>
      </c>
      <c r="C575" s="8">
        <v>1.28121019775928</v>
      </c>
      <c r="D575" s="8">
        <v>3.90543809463944E-2</v>
      </c>
      <c r="E575">
        <f>-LOG10(Table5[[#This Row],[Pairwise Td FDR]])</f>
        <v>1.4083302418346488</v>
      </c>
      <c r="I575" t="s">
        <v>1688</v>
      </c>
      <c r="J575" t="s">
        <v>1064</v>
      </c>
      <c r="K575" s="19">
        <v>1.32131960120046</v>
      </c>
      <c r="L575" s="19">
        <v>4.0127605416239297E-2</v>
      </c>
      <c r="M575">
        <f>-LOG10(Table3[[#This Row],[Pairwise Td FDR2]])</f>
        <v>1.3965567556796263</v>
      </c>
    </row>
    <row r="576" spans="1:13" x14ac:dyDescent="0.35">
      <c r="A576" s="14" t="s">
        <v>1713</v>
      </c>
      <c r="B576" s="1" t="s">
        <v>1080</v>
      </c>
      <c r="C576" s="8">
        <v>1.32089359684694</v>
      </c>
      <c r="D576" s="8">
        <v>3.9080358279586801E-2</v>
      </c>
      <c r="E576">
        <f>-LOG10(Table5[[#This Row],[Pairwise Td FDR]])</f>
        <v>1.4080414634247518</v>
      </c>
      <c r="I576" t="s">
        <v>1777</v>
      </c>
      <c r="J576" t="s">
        <v>578</v>
      </c>
      <c r="K576" s="19">
        <v>1.69710116204751</v>
      </c>
      <c r="L576" s="19">
        <v>4.0146050622828403E-2</v>
      </c>
      <c r="M576">
        <f>-LOG10(Table3[[#This Row],[Pairwise Td FDR2]])</f>
        <v>1.3963571721057499</v>
      </c>
    </row>
    <row r="577" spans="1:13" x14ac:dyDescent="0.35">
      <c r="A577" s="14" t="s">
        <v>1387</v>
      </c>
      <c r="B577" s="1" t="s">
        <v>128</v>
      </c>
      <c r="C577" s="8">
        <v>2.9034712688795099</v>
      </c>
      <c r="D577" s="8">
        <v>3.9124995113872803E-2</v>
      </c>
      <c r="E577">
        <f>-LOG10(Table5[[#This Row],[Pairwise Td FDR]])</f>
        <v>1.4075457036823824</v>
      </c>
      <c r="I577" t="s">
        <v>1383</v>
      </c>
      <c r="J577" t="s">
        <v>124</v>
      </c>
      <c r="K577" s="19">
        <v>1.19499913571505</v>
      </c>
      <c r="L577" s="19">
        <v>4.0184205737853099E-2</v>
      </c>
      <c r="M577">
        <f>-LOG10(Table3[[#This Row],[Pairwise Td FDR2]])</f>
        <v>1.3959446113121348</v>
      </c>
    </row>
    <row r="578" spans="1:13" x14ac:dyDescent="0.35">
      <c r="A578" s="14" t="s">
        <v>1889</v>
      </c>
      <c r="B578" s="1" t="s">
        <v>1191</v>
      </c>
      <c r="C578" s="8">
        <v>1.2914188565394</v>
      </c>
      <c r="D578" s="8">
        <v>3.9142358961985702E-2</v>
      </c>
      <c r="E578">
        <f>-LOG10(Table5[[#This Row],[Pairwise Td FDR]])</f>
        <v>1.4073530046028542</v>
      </c>
      <c r="I578" t="s">
        <v>1652</v>
      </c>
      <c r="J578" t="s">
        <v>442</v>
      </c>
      <c r="K578" s="19">
        <v>1.4741019916781199</v>
      </c>
      <c r="L578" s="19">
        <v>4.0184205737853099E-2</v>
      </c>
      <c r="M578">
        <f>-LOG10(Table3[[#This Row],[Pairwise Td FDR2]])</f>
        <v>1.3959446113121348</v>
      </c>
    </row>
    <row r="579" spans="1:13" x14ac:dyDescent="0.35">
      <c r="A579" s="14" t="s">
        <v>1895</v>
      </c>
      <c r="B579" s="1" t="s">
        <v>1196</v>
      </c>
      <c r="C579" s="8">
        <v>1.35012919795237</v>
      </c>
      <c r="D579" s="8">
        <v>3.9181689613790399E-2</v>
      </c>
      <c r="E579">
        <f>-LOG10(Table5[[#This Row],[Pairwise Td FDR]])</f>
        <v>1.4069168400583818</v>
      </c>
      <c r="I579" t="s">
        <v>1489</v>
      </c>
      <c r="J579" t="s">
        <v>239</v>
      </c>
      <c r="K579" s="19">
        <v>1.17842982580564</v>
      </c>
      <c r="L579" s="19">
        <v>4.0371684461201901E-2</v>
      </c>
      <c r="M579">
        <f>-LOG10(Table3[[#This Row],[Pairwise Td FDR2]])</f>
        <v>1.3939231297835628</v>
      </c>
    </row>
    <row r="580" spans="1:13" x14ac:dyDescent="0.35">
      <c r="A580" s="14" t="s">
        <v>1938</v>
      </c>
      <c r="B580" s="1" t="s">
        <v>730</v>
      </c>
      <c r="C580" s="8">
        <v>2.60880072504699</v>
      </c>
      <c r="D580" s="8">
        <v>3.9181689613790399E-2</v>
      </c>
      <c r="E580">
        <f>-LOG10(Table5[[#This Row],[Pairwise Td FDR]])</f>
        <v>1.4069168400583818</v>
      </c>
      <c r="I580" t="s">
        <v>1402</v>
      </c>
      <c r="J580" t="s">
        <v>883</v>
      </c>
      <c r="K580" s="19">
        <v>1.25145498411273</v>
      </c>
      <c r="L580" s="19">
        <v>4.0471919965237503E-2</v>
      </c>
      <c r="M580">
        <f>-LOG10(Table3[[#This Row],[Pairwise Td FDR2]])</f>
        <v>1.3928461924325115</v>
      </c>
    </row>
    <row r="581" spans="1:13" x14ac:dyDescent="0.35">
      <c r="A581" s="14" t="s">
        <v>1344</v>
      </c>
      <c r="B581" s="1" t="s">
        <v>851</v>
      </c>
      <c r="C581" s="8">
        <v>1.29912516073927</v>
      </c>
      <c r="D581" s="8">
        <v>3.9346998416932497E-2</v>
      </c>
      <c r="E581">
        <f>-LOG10(Table5[[#This Row],[Pairwise Td FDR]])</f>
        <v>1.4050883921659925</v>
      </c>
      <c r="I581" t="s">
        <v>1449</v>
      </c>
      <c r="J581" t="s">
        <v>196</v>
      </c>
      <c r="K581" s="19">
        <v>1.3771746483332199</v>
      </c>
      <c r="L581" s="19">
        <v>4.0471919965237503E-2</v>
      </c>
      <c r="M581">
        <f>-LOG10(Table3[[#This Row],[Pairwise Td FDR2]])</f>
        <v>1.3928461924325115</v>
      </c>
    </row>
    <row r="582" spans="1:13" x14ac:dyDescent="0.35">
      <c r="A582" s="14" t="s">
        <v>1625</v>
      </c>
      <c r="B582" s="1" t="s">
        <v>19</v>
      </c>
      <c r="C582" s="8">
        <v>1.4984396199991901</v>
      </c>
      <c r="D582" s="8">
        <v>3.9346998416932497E-2</v>
      </c>
      <c r="E582">
        <f>-LOG10(Table5[[#This Row],[Pairwise Td FDR]])</f>
        <v>1.4050883921659925</v>
      </c>
      <c r="I582" t="s">
        <v>1629</v>
      </c>
      <c r="J582" t="s">
        <v>1036</v>
      </c>
      <c r="K582" s="19">
        <v>1.2405036226574799</v>
      </c>
      <c r="L582" s="19">
        <v>4.0471919965237503E-2</v>
      </c>
      <c r="M582">
        <f>-LOG10(Table3[[#This Row],[Pairwise Td FDR2]])</f>
        <v>1.3928461924325115</v>
      </c>
    </row>
    <row r="583" spans="1:13" x14ac:dyDescent="0.35">
      <c r="A583" s="14" t="s">
        <v>1614</v>
      </c>
      <c r="B583" s="1" t="s">
        <v>393</v>
      </c>
      <c r="C583" s="8">
        <v>-1.51250376693047</v>
      </c>
      <c r="D583" s="8">
        <v>3.9396653872640998E-2</v>
      </c>
      <c r="E583">
        <f>-LOG10(Table5[[#This Row],[Pairwise Td FDR]])</f>
        <v>1.4045406631074075</v>
      </c>
      <c r="I583" t="s">
        <v>1632</v>
      </c>
      <c r="J583" t="s">
        <v>412</v>
      </c>
      <c r="K583" s="19">
        <v>2.2754295705872698</v>
      </c>
      <c r="L583" s="19">
        <v>4.0471919965237503E-2</v>
      </c>
      <c r="M583">
        <f>-LOG10(Table3[[#This Row],[Pairwise Td FDR2]])</f>
        <v>1.3928461924325115</v>
      </c>
    </row>
    <row r="584" spans="1:13" x14ac:dyDescent="0.35">
      <c r="A584" s="14" t="s">
        <v>1882</v>
      </c>
      <c r="B584" s="1" t="s">
        <v>674</v>
      </c>
      <c r="C584" s="8">
        <v>1.2105811640372699</v>
      </c>
      <c r="D584" s="8">
        <v>3.95718470617182E-2</v>
      </c>
      <c r="E584">
        <f>-LOG10(Table5[[#This Row],[Pairwise Td FDR]])</f>
        <v>1.4026136780637528</v>
      </c>
      <c r="I584" t="s">
        <v>1747</v>
      </c>
      <c r="J584" t="s">
        <v>545</v>
      </c>
      <c r="K584" s="19">
        <v>1.3305844476994999</v>
      </c>
      <c r="L584" s="19">
        <v>4.0471919965237503E-2</v>
      </c>
      <c r="M584">
        <f>-LOG10(Table3[[#This Row],[Pairwise Td FDR2]])</f>
        <v>1.3928461924325115</v>
      </c>
    </row>
    <row r="585" spans="1:13" x14ac:dyDescent="0.35">
      <c r="A585" s="14" t="s">
        <v>1916</v>
      </c>
      <c r="B585" s="1" t="s">
        <v>1213</v>
      </c>
      <c r="C585" s="8">
        <v>1.63579957730121</v>
      </c>
      <c r="D585" s="8">
        <v>3.95718470617182E-2</v>
      </c>
      <c r="E585">
        <f>-LOG10(Table5[[#This Row],[Pairwise Td FDR]])</f>
        <v>1.4026136780637528</v>
      </c>
      <c r="I585" t="s">
        <v>584</v>
      </c>
      <c r="J585" t="s">
        <v>584</v>
      </c>
      <c r="K585" s="19">
        <v>1.5060727259723099</v>
      </c>
      <c r="L585" s="19">
        <v>4.0471919965237503E-2</v>
      </c>
      <c r="M585">
        <f>-LOG10(Table3[[#This Row],[Pairwise Td FDR2]])</f>
        <v>1.3928461924325115</v>
      </c>
    </row>
    <row r="586" spans="1:13" x14ac:dyDescent="0.35">
      <c r="A586" s="14" t="s">
        <v>1354</v>
      </c>
      <c r="B586" s="1" t="s">
        <v>94</v>
      </c>
      <c r="C586" s="8">
        <v>1.23753888295729</v>
      </c>
      <c r="D586" s="8">
        <v>3.9703103185347699E-2</v>
      </c>
      <c r="E586">
        <f>-LOG10(Table5[[#This Row],[Pairwise Td FDR]])</f>
        <v>1.4011755475541736</v>
      </c>
      <c r="I586" t="s">
        <v>1735</v>
      </c>
      <c r="J586" t="s">
        <v>535</v>
      </c>
      <c r="K586" s="19">
        <v>1.2801324082193899</v>
      </c>
      <c r="L586" s="19">
        <v>4.0686875663633798E-2</v>
      </c>
      <c r="M586">
        <f>-LOG10(Table3[[#This Row],[Pairwise Td FDR2]])</f>
        <v>1.3905456582454971</v>
      </c>
    </row>
    <row r="587" spans="1:13" x14ac:dyDescent="0.35">
      <c r="A587" s="14" t="s">
        <v>1665</v>
      </c>
      <c r="B587" s="1" t="s">
        <v>1045</v>
      </c>
      <c r="C587" s="8">
        <v>3.3250333788142199</v>
      </c>
      <c r="D587" s="8">
        <v>3.9703103185347699E-2</v>
      </c>
      <c r="E587">
        <f>-LOG10(Table5[[#This Row],[Pairwise Td FDR]])</f>
        <v>1.4011755475541736</v>
      </c>
      <c r="I587" t="s">
        <v>1849</v>
      </c>
      <c r="J587" t="s">
        <v>641</v>
      </c>
      <c r="K587" s="19">
        <v>2.8551187656276902</v>
      </c>
      <c r="L587" s="19">
        <v>4.0686875663633798E-2</v>
      </c>
      <c r="M587">
        <f>-LOG10(Table3[[#This Row],[Pairwise Td FDR2]])</f>
        <v>1.3905456582454971</v>
      </c>
    </row>
    <row r="588" spans="1:13" x14ac:dyDescent="0.35">
      <c r="A588" s="14" t="s">
        <v>1598</v>
      </c>
      <c r="B588" s="1" t="s">
        <v>1017</v>
      </c>
      <c r="C588" s="8">
        <v>1.3451356310984599</v>
      </c>
      <c r="D588" s="8">
        <v>3.98578819236E-2</v>
      </c>
      <c r="E588">
        <f>-LOG10(Table5[[#This Row],[Pairwise Td FDR]])</f>
        <v>1.3994857837422443</v>
      </c>
      <c r="I588" t="s">
        <v>1942</v>
      </c>
      <c r="J588" t="s">
        <v>734</v>
      </c>
      <c r="K588" s="19">
        <v>1.2353185337021699</v>
      </c>
      <c r="L588" s="19">
        <v>4.0793661810853199E-2</v>
      </c>
      <c r="M588">
        <f>-LOG10(Table3[[#This Row],[Pairwise Td FDR2]])</f>
        <v>1.3894073088317414</v>
      </c>
    </row>
    <row r="589" spans="1:13" x14ac:dyDescent="0.35">
      <c r="A589" s="14" t="s">
        <v>1321</v>
      </c>
      <c r="B589" s="1" t="s">
        <v>56</v>
      </c>
      <c r="C589" s="8">
        <v>1.1921094029393</v>
      </c>
      <c r="D589" s="8">
        <v>3.9942894358794501E-2</v>
      </c>
      <c r="E589">
        <f>-LOG10(Table5[[#This Row],[Pairwise Td FDR]])</f>
        <v>1.3985604682958315</v>
      </c>
      <c r="I589" t="s">
        <v>1994</v>
      </c>
      <c r="J589" t="s">
        <v>801</v>
      </c>
      <c r="K589" s="19">
        <v>1.47270226652256</v>
      </c>
      <c r="L589" s="19">
        <v>4.0793661810853199E-2</v>
      </c>
      <c r="M589">
        <f>-LOG10(Table3[[#This Row],[Pairwise Td FDR2]])</f>
        <v>1.3894073088317414</v>
      </c>
    </row>
    <row r="590" spans="1:13" x14ac:dyDescent="0.35">
      <c r="A590" s="14" t="s">
        <v>1739</v>
      </c>
      <c r="B590" s="1" t="s">
        <v>1088</v>
      </c>
      <c r="C590" s="8">
        <v>1.95617707068438</v>
      </c>
      <c r="D590" s="8">
        <v>3.9942894358794501E-2</v>
      </c>
      <c r="E590">
        <f>-LOG10(Table5[[#This Row],[Pairwise Td FDR]])</f>
        <v>1.3985604682958315</v>
      </c>
      <c r="I590" t="s">
        <v>1397</v>
      </c>
      <c r="J590" t="s">
        <v>142</v>
      </c>
      <c r="K590" s="19">
        <v>1.6431175196847601</v>
      </c>
      <c r="L590" s="19">
        <v>4.0872859637872398E-2</v>
      </c>
      <c r="M590">
        <f>-LOG10(Table3[[#This Row],[Pairwise Td FDR2]])</f>
        <v>1.388564976149379</v>
      </c>
    </row>
    <row r="591" spans="1:13" x14ac:dyDescent="0.35">
      <c r="A591" s="14" t="s">
        <v>1906</v>
      </c>
      <c r="B591" s="1" t="s">
        <v>700</v>
      </c>
      <c r="C591" s="8">
        <v>1.2033754724482999</v>
      </c>
      <c r="D591" s="8">
        <v>3.9942894358794501E-2</v>
      </c>
      <c r="E591">
        <f>-LOG10(Table5[[#This Row],[Pairwise Td FDR]])</f>
        <v>1.3985604682958315</v>
      </c>
      <c r="I591" t="s">
        <v>1593</v>
      </c>
      <c r="J591" t="s">
        <v>371</v>
      </c>
      <c r="K591" s="19">
        <v>1.3023744261594401</v>
      </c>
      <c r="L591" s="19">
        <v>4.0926110959907398E-2</v>
      </c>
      <c r="M591">
        <f>-LOG10(Table3[[#This Row],[Pairwise Td FDR2]])</f>
        <v>1.3879995226134259</v>
      </c>
    </row>
    <row r="592" spans="1:13" x14ac:dyDescent="0.35">
      <c r="A592" s="14" t="s">
        <v>1955</v>
      </c>
      <c r="B592" s="1" t="s">
        <v>1241</v>
      </c>
      <c r="C592" s="8">
        <v>1.35042745100367</v>
      </c>
      <c r="D592" s="8">
        <v>3.9942894358794501E-2</v>
      </c>
      <c r="E592">
        <f>-LOG10(Table5[[#This Row],[Pairwise Td FDR]])</f>
        <v>1.3985604682958315</v>
      </c>
      <c r="I592" t="s">
        <v>1839</v>
      </c>
      <c r="J592" t="s">
        <v>1157</v>
      </c>
      <c r="K592" s="19">
        <v>1.2787844979218901</v>
      </c>
      <c r="L592" s="19">
        <v>4.1028927370696598E-2</v>
      </c>
      <c r="M592">
        <f>-LOG10(Table3[[#This Row],[Pairwise Td FDR2]])</f>
        <v>1.3869098367517514</v>
      </c>
    </row>
    <row r="593" spans="1:13" x14ac:dyDescent="0.35">
      <c r="A593" s="14" t="s">
        <v>1413</v>
      </c>
      <c r="B593" s="1" t="s">
        <v>3</v>
      </c>
      <c r="C593" s="8">
        <v>1.20625442945384</v>
      </c>
      <c r="D593" s="8">
        <v>3.9943364942206003E-2</v>
      </c>
      <c r="E593">
        <f>-LOG10(Table5[[#This Row],[Pairwise Td FDR]])</f>
        <v>1.3985553517268325</v>
      </c>
      <c r="I593" t="s">
        <v>1504</v>
      </c>
      <c r="J593" t="s">
        <v>258</v>
      </c>
      <c r="K593" s="19">
        <v>1.2837800517243101</v>
      </c>
      <c r="L593" s="19">
        <v>4.1058061454664799E-2</v>
      </c>
      <c r="M593">
        <f>-LOG10(Table3[[#This Row],[Pairwise Td FDR2]])</f>
        <v>1.3866015595785959</v>
      </c>
    </row>
    <row r="594" spans="1:13" x14ac:dyDescent="0.35">
      <c r="A594" s="14" t="s">
        <v>1928</v>
      </c>
      <c r="B594" s="1" t="s">
        <v>715</v>
      </c>
      <c r="C594" s="8">
        <v>1.3276913625981199</v>
      </c>
      <c r="D594" s="8">
        <v>3.9943364942206003E-2</v>
      </c>
      <c r="E594">
        <f>-LOG10(Table5[[#This Row],[Pairwise Td FDR]])</f>
        <v>1.3985553517268325</v>
      </c>
      <c r="I594" t="s">
        <v>1914</v>
      </c>
      <c r="J594" t="s">
        <v>32</v>
      </c>
      <c r="K594" s="19">
        <v>1.38263358660632</v>
      </c>
      <c r="L594" s="19">
        <v>4.1058061454664799E-2</v>
      </c>
      <c r="M594">
        <f>-LOG10(Table3[[#This Row],[Pairwise Td FDR2]])</f>
        <v>1.3866015595785959</v>
      </c>
    </row>
    <row r="595" spans="1:13" x14ac:dyDescent="0.35">
      <c r="A595" s="14" t="s">
        <v>1000</v>
      </c>
      <c r="B595" s="1" t="s">
        <v>1000</v>
      </c>
      <c r="C595" s="8">
        <v>1.3060986988973999</v>
      </c>
      <c r="D595" s="8">
        <v>4.0064147705134001E-2</v>
      </c>
      <c r="E595">
        <f>-LOG10(Table5[[#This Row],[Pairwise Td FDR]])</f>
        <v>1.3972440916823206</v>
      </c>
      <c r="I595" t="s">
        <v>1340</v>
      </c>
      <c r="J595" t="s">
        <v>847</v>
      </c>
      <c r="K595" s="19">
        <v>1.2644547102050301</v>
      </c>
      <c r="L595" s="19">
        <v>4.1176951090786298E-2</v>
      </c>
      <c r="M595">
        <f>-LOG10(Table3[[#This Row],[Pairwise Td FDR2]])</f>
        <v>1.3853458134602874</v>
      </c>
    </row>
    <row r="596" spans="1:13" x14ac:dyDescent="0.35">
      <c r="A596" s="14" t="s">
        <v>1501</v>
      </c>
      <c r="B596" s="1" t="s">
        <v>950</v>
      </c>
      <c r="C596" s="8">
        <v>1.3131410681962701</v>
      </c>
      <c r="D596" s="8">
        <v>4.0127605416239297E-2</v>
      </c>
      <c r="E596">
        <f>-LOG10(Table5[[#This Row],[Pairwise Td FDR]])</f>
        <v>1.3965567556796263</v>
      </c>
      <c r="I596" t="s">
        <v>1475</v>
      </c>
      <c r="J596" t="s">
        <v>227</v>
      </c>
      <c r="K596" s="19">
        <v>1.36123594475999</v>
      </c>
      <c r="L596" s="19">
        <v>4.1176951090786298E-2</v>
      </c>
      <c r="M596">
        <f>-LOG10(Table3[[#This Row],[Pairwise Td FDR2]])</f>
        <v>1.3853458134602874</v>
      </c>
    </row>
    <row r="597" spans="1:13" x14ac:dyDescent="0.35">
      <c r="A597" s="14" t="s">
        <v>1688</v>
      </c>
      <c r="B597" s="1" t="s">
        <v>1064</v>
      </c>
      <c r="C597" s="8">
        <v>1.32131960120046</v>
      </c>
      <c r="D597" s="8">
        <v>4.0127605416239297E-2</v>
      </c>
      <c r="E597">
        <f>-LOG10(Table5[[#This Row],[Pairwise Td FDR]])</f>
        <v>1.3965567556796263</v>
      </c>
      <c r="I597" t="s">
        <v>2001</v>
      </c>
      <c r="J597" t="s">
        <v>811</v>
      </c>
      <c r="K597" s="19">
        <v>1.1751327183039</v>
      </c>
      <c r="L597" s="19">
        <v>4.1176951090786298E-2</v>
      </c>
      <c r="M597">
        <f>-LOG10(Table3[[#This Row],[Pairwise Td FDR2]])</f>
        <v>1.3853458134602874</v>
      </c>
    </row>
    <row r="598" spans="1:13" x14ac:dyDescent="0.35">
      <c r="A598" s="14" t="s">
        <v>1777</v>
      </c>
      <c r="B598" s="1" t="s">
        <v>578</v>
      </c>
      <c r="C598" s="8">
        <v>1.69710116204751</v>
      </c>
      <c r="D598" s="8">
        <v>4.0146050622828403E-2</v>
      </c>
      <c r="E598">
        <f>-LOG10(Table5[[#This Row],[Pairwise Td FDR]])</f>
        <v>1.3963571721057499</v>
      </c>
      <c r="I598" t="s">
        <v>2003</v>
      </c>
      <c r="J598" t="s">
        <v>1263</v>
      </c>
      <c r="K598" s="19">
        <v>-1.2871123826804201</v>
      </c>
      <c r="L598" s="19">
        <v>4.1176951090786298E-2</v>
      </c>
      <c r="M598">
        <f>-LOG10(Table3[[#This Row],[Pairwise Td FDR2]])</f>
        <v>1.3853458134602874</v>
      </c>
    </row>
    <row r="599" spans="1:13" x14ac:dyDescent="0.35">
      <c r="A599" s="14" t="s">
        <v>1383</v>
      </c>
      <c r="B599" s="1" t="s">
        <v>124</v>
      </c>
      <c r="C599" s="8">
        <v>1.19499913571505</v>
      </c>
      <c r="D599" s="8">
        <v>4.0184205737853099E-2</v>
      </c>
      <c r="E599">
        <f>-LOG10(Table5[[#This Row],[Pairwise Td FDR]])</f>
        <v>1.3959446113121348</v>
      </c>
      <c r="I599" t="s">
        <v>1744</v>
      </c>
      <c r="J599" t="s">
        <v>1091</v>
      </c>
      <c r="K599" s="19">
        <v>1.2407762169464001</v>
      </c>
      <c r="L599" s="19">
        <v>4.1223232838838803E-2</v>
      </c>
      <c r="M599">
        <f>-LOG10(Table3[[#This Row],[Pairwise Td FDR2]])</f>
        <v>1.3848579526583533</v>
      </c>
    </row>
    <row r="600" spans="1:13" x14ac:dyDescent="0.35">
      <c r="A600" s="14" t="s">
        <v>1652</v>
      </c>
      <c r="B600" s="1" t="s">
        <v>442</v>
      </c>
      <c r="C600" s="8">
        <v>1.4741019916781199</v>
      </c>
      <c r="D600" s="8">
        <v>4.0184205737853099E-2</v>
      </c>
      <c r="E600">
        <f>-LOG10(Table5[[#This Row],[Pairwise Td FDR]])</f>
        <v>1.3959446113121348</v>
      </c>
      <c r="I600" t="s">
        <v>1331</v>
      </c>
      <c r="J600" t="s">
        <v>70</v>
      </c>
      <c r="K600" s="19">
        <v>1.2777379948335099</v>
      </c>
      <c r="L600" s="19">
        <v>4.1367956487885597E-2</v>
      </c>
      <c r="M600">
        <f>-LOG10(Table3[[#This Row],[Pairwise Td FDR2]])</f>
        <v>1.3833359320403069</v>
      </c>
    </row>
    <row r="601" spans="1:13" x14ac:dyDescent="0.35">
      <c r="A601" s="14" t="s">
        <v>1489</v>
      </c>
      <c r="B601" s="1" t="s">
        <v>239</v>
      </c>
      <c r="C601" s="8">
        <v>1.17842982580564</v>
      </c>
      <c r="D601" s="8">
        <v>4.0371684461201901E-2</v>
      </c>
      <c r="E601">
        <f>-LOG10(Table5[[#This Row],[Pairwise Td FDR]])</f>
        <v>1.3939231297835628</v>
      </c>
      <c r="I601" t="s">
        <v>1890</v>
      </c>
      <c r="J601" t="s">
        <v>681</v>
      </c>
      <c r="K601" s="19">
        <v>1.1924541926836401</v>
      </c>
      <c r="L601" s="19">
        <v>4.1367956487885597E-2</v>
      </c>
      <c r="M601">
        <f>-LOG10(Table3[[#This Row],[Pairwise Td FDR2]])</f>
        <v>1.3833359320403069</v>
      </c>
    </row>
    <row r="602" spans="1:13" x14ac:dyDescent="0.35">
      <c r="A602" s="14" t="s">
        <v>1402</v>
      </c>
      <c r="B602" s="1" t="s">
        <v>883</v>
      </c>
      <c r="C602" s="8">
        <v>1.25145498411273</v>
      </c>
      <c r="D602" s="8">
        <v>4.0471919965237503E-2</v>
      </c>
      <c r="E602">
        <f>-LOG10(Table5[[#This Row],[Pairwise Td FDR]])</f>
        <v>1.3928461924325115</v>
      </c>
      <c r="I602" t="s">
        <v>1585</v>
      </c>
      <c r="J602" t="s">
        <v>1005</v>
      </c>
      <c r="K602" s="19">
        <v>1.3146252029300001</v>
      </c>
      <c r="L602" s="19">
        <v>4.1523046201542201E-2</v>
      </c>
      <c r="M602">
        <f>-LOG10(Table3[[#This Row],[Pairwise Td FDR2]])</f>
        <v>1.3817107934064079</v>
      </c>
    </row>
    <row r="603" spans="1:13" x14ac:dyDescent="0.35">
      <c r="A603" s="14" t="s">
        <v>1449</v>
      </c>
      <c r="B603" s="1" t="s">
        <v>196</v>
      </c>
      <c r="C603" s="8">
        <v>1.3771746483332199</v>
      </c>
      <c r="D603" s="8">
        <v>4.0471919965237503E-2</v>
      </c>
      <c r="E603">
        <f>-LOG10(Table5[[#This Row],[Pairwise Td FDR]])</f>
        <v>1.3928461924325115</v>
      </c>
      <c r="I603" t="s">
        <v>1615</v>
      </c>
      <c r="J603" t="s">
        <v>394</v>
      </c>
      <c r="K603" s="19">
        <v>1.4809295144155199</v>
      </c>
      <c r="L603" s="19">
        <v>4.1523046201542201E-2</v>
      </c>
      <c r="M603">
        <f>-LOG10(Table3[[#This Row],[Pairwise Td FDR2]])</f>
        <v>1.3817107934064079</v>
      </c>
    </row>
    <row r="604" spans="1:13" x14ac:dyDescent="0.35">
      <c r="A604" s="14" t="s">
        <v>1629</v>
      </c>
      <c r="B604" s="1" t="s">
        <v>1036</v>
      </c>
      <c r="C604" s="8">
        <v>1.2405036226574799</v>
      </c>
      <c r="D604" s="8">
        <v>4.0471919965237503E-2</v>
      </c>
      <c r="E604">
        <f>-LOG10(Table5[[#This Row],[Pairwise Td FDR]])</f>
        <v>1.3928461924325115</v>
      </c>
      <c r="I604" t="s">
        <v>1693</v>
      </c>
      <c r="J604" t="s">
        <v>493</v>
      </c>
      <c r="K604" s="19">
        <v>1.3299267827332999</v>
      </c>
      <c r="L604" s="19">
        <v>4.1523046201542201E-2</v>
      </c>
      <c r="M604">
        <f>-LOG10(Table3[[#This Row],[Pairwise Td FDR2]])</f>
        <v>1.3817107934064079</v>
      </c>
    </row>
    <row r="605" spans="1:13" x14ac:dyDescent="0.35">
      <c r="A605" s="14" t="s">
        <v>1632</v>
      </c>
      <c r="B605" s="1" t="s">
        <v>412</v>
      </c>
      <c r="C605" s="8">
        <v>2.2754295705872698</v>
      </c>
      <c r="D605" s="8">
        <v>4.0471919965237503E-2</v>
      </c>
      <c r="E605">
        <f>-LOG10(Table5[[#This Row],[Pairwise Td FDR]])</f>
        <v>1.3928461924325115</v>
      </c>
      <c r="I605" t="s">
        <v>1425</v>
      </c>
      <c r="J605" t="s">
        <v>897</v>
      </c>
      <c r="K605" s="19">
        <v>1.5764400624996</v>
      </c>
      <c r="L605" s="19">
        <v>4.17252400008273E-2</v>
      </c>
      <c r="M605">
        <f>-LOG10(Table3[[#This Row],[Pairwise Td FDR2]])</f>
        <v>1.3796011566083277</v>
      </c>
    </row>
    <row r="606" spans="1:13" x14ac:dyDescent="0.35">
      <c r="A606" s="14" t="s">
        <v>1747</v>
      </c>
      <c r="B606" s="1" t="s">
        <v>545</v>
      </c>
      <c r="C606" s="8">
        <v>1.3305844476994999</v>
      </c>
      <c r="D606" s="8">
        <v>4.0471919965237503E-2</v>
      </c>
      <c r="E606">
        <f>-LOG10(Table5[[#This Row],[Pairwise Td FDR]])</f>
        <v>1.3928461924325115</v>
      </c>
      <c r="I606" t="s">
        <v>1686</v>
      </c>
      <c r="J606" t="s">
        <v>1062</v>
      </c>
      <c r="K606" s="19">
        <v>1.2390625469882299</v>
      </c>
      <c r="L606" s="19">
        <v>4.1749786475274303E-2</v>
      </c>
      <c r="M606">
        <f>-LOG10(Table3[[#This Row],[Pairwise Td FDR2]])</f>
        <v>1.3793457413264212</v>
      </c>
    </row>
    <row r="607" spans="1:13" x14ac:dyDescent="0.35">
      <c r="A607" s="14" t="s">
        <v>584</v>
      </c>
      <c r="B607" s="1" t="s">
        <v>584</v>
      </c>
      <c r="C607" s="8">
        <v>1.5060727259723099</v>
      </c>
      <c r="D607" s="8">
        <v>4.0471919965237503E-2</v>
      </c>
      <c r="E607">
        <f>-LOG10(Table5[[#This Row],[Pairwise Td FDR]])</f>
        <v>1.3928461924325115</v>
      </c>
      <c r="I607" t="s">
        <v>1703</v>
      </c>
      <c r="J607" t="s">
        <v>1073</v>
      </c>
      <c r="K607" s="19">
        <v>1.36649574587725</v>
      </c>
      <c r="L607" s="19">
        <v>4.1749786475274303E-2</v>
      </c>
      <c r="M607">
        <f>-LOG10(Table3[[#This Row],[Pairwise Td FDR2]])</f>
        <v>1.3793457413264212</v>
      </c>
    </row>
    <row r="608" spans="1:13" x14ac:dyDescent="0.35">
      <c r="A608" s="14" t="s">
        <v>1735</v>
      </c>
      <c r="B608" s="1" t="s">
        <v>535</v>
      </c>
      <c r="C608" s="8">
        <v>1.2801324082193899</v>
      </c>
      <c r="D608" s="8">
        <v>4.0686875663633798E-2</v>
      </c>
      <c r="E608">
        <f>-LOG10(Table5[[#This Row],[Pairwise Td FDR]])</f>
        <v>1.3905456582454971</v>
      </c>
      <c r="I608" t="s">
        <v>1828</v>
      </c>
      <c r="J608" t="s">
        <v>1156</v>
      </c>
      <c r="K608" s="19">
        <v>2.7668826403738001</v>
      </c>
      <c r="L608" s="19">
        <v>4.1749786475274303E-2</v>
      </c>
      <c r="M608">
        <f>-LOG10(Table3[[#This Row],[Pairwise Td FDR2]])</f>
        <v>1.3793457413264212</v>
      </c>
    </row>
    <row r="609" spans="1:13" x14ac:dyDescent="0.35">
      <c r="A609" s="14" t="s">
        <v>1849</v>
      </c>
      <c r="B609" s="1" t="s">
        <v>641</v>
      </c>
      <c r="C609" s="8">
        <v>2.8551187656276902</v>
      </c>
      <c r="D609" s="8">
        <v>4.0686875663633798E-2</v>
      </c>
      <c r="E609">
        <f>-LOG10(Table5[[#This Row],[Pairwise Td FDR]])</f>
        <v>1.3905456582454971</v>
      </c>
      <c r="I609" t="s">
        <v>1859</v>
      </c>
      <c r="J609" t="s">
        <v>650</v>
      </c>
      <c r="K609" s="19">
        <v>-1.26377557688983</v>
      </c>
      <c r="L609" s="19">
        <v>4.1749786475274303E-2</v>
      </c>
      <c r="M609">
        <f>-LOG10(Table3[[#This Row],[Pairwise Td FDR2]])</f>
        <v>1.3793457413264212</v>
      </c>
    </row>
    <row r="610" spans="1:13" x14ac:dyDescent="0.35">
      <c r="A610" s="14" t="s">
        <v>1942</v>
      </c>
      <c r="B610" s="1" t="s">
        <v>734</v>
      </c>
      <c r="C610" s="8">
        <v>1.2353185337021699</v>
      </c>
      <c r="D610" s="8">
        <v>4.0793661810853199E-2</v>
      </c>
      <c r="E610">
        <f>-LOG10(Table5[[#This Row],[Pairwise Td FDR]])</f>
        <v>1.3894073088317414</v>
      </c>
      <c r="I610" t="s">
        <v>1550</v>
      </c>
      <c r="J610" t="s">
        <v>319</v>
      </c>
      <c r="K610" s="19">
        <v>1.22793997002105</v>
      </c>
      <c r="L610" s="19">
        <v>4.1981899856984001E-2</v>
      </c>
      <c r="M610">
        <f>-LOG10(Table3[[#This Row],[Pairwise Td FDR2]])</f>
        <v>1.3769379116627485</v>
      </c>
    </row>
    <row r="611" spans="1:13" x14ac:dyDescent="0.35">
      <c r="A611" s="14" t="s">
        <v>1994</v>
      </c>
      <c r="B611" s="1" t="s">
        <v>801</v>
      </c>
      <c r="C611" s="8">
        <v>1.47270226652256</v>
      </c>
      <c r="D611" s="8">
        <v>4.0793661810853199E-2</v>
      </c>
      <c r="E611">
        <f>-LOG10(Table5[[#This Row],[Pairwise Td FDR]])</f>
        <v>1.3894073088317414</v>
      </c>
      <c r="I611" t="s">
        <v>1628</v>
      </c>
      <c r="J611" t="s">
        <v>1035</v>
      </c>
      <c r="K611" s="19">
        <v>1.2218591966810799</v>
      </c>
      <c r="L611" s="19">
        <v>4.1981899856984001E-2</v>
      </c>
      <c r="M611">
        <f>-LOG10(Table3[[#This Row],[Pairwise Td FDR2]])</f>
        <v>1.3769379116627485</v>
      </c>
    </row>
    <row r="612" spans="1:13" x14ac:dyDescent="0.35">
      <c r="A612" s="14" t="s">
        <v>1397</v>
      </c>
      <c r="B612" s="1" t="s">
        <v>142</v>
      </c>
      <c r="C612" s="8">
        <v>1.6431175196847601</v>
      </c>
      <c r="D612" s="8">
        <v>4.0872859637872398E-2</v>
      </c>
      <c r="E612">
        <f>-LOG10(Table5[[#This Row],[Pairwise Td FDR]])</f>
        <v>1.388564976149379</v>
      </c>
      <c r="I612" t="s">
        <v>286</v>
      </c>
      <c r="J612" t="s">
        <v>286</v>
      </c>
      <c r="K612" s="19">
        <v>1.3167338931428501</v>
      </c>
      <c r="L612" s="19">
        <v>4.2010134188728697E-2</v>
      </c>
      <c r="M612">
        <f>-LOG10(Table3[[#This Row],[Pairwise Td FDR2]])</f>
        <v>1.3766459312367918</v>
      </c>
    </row>
    <row r="613" spans="1:13" x14ac:dyDescent="0.35">
      <c r="A613" s="14" t="s">
        <v>1593</v>
      </c>
      <c r="B613" s="1" t="s">
        <v>371</v>
      </c>
      <c r="C613" s="8">
        <v>1.3023744261594401</v>
      </c>
      <c r="D613" s="8">
        <v>4.0926110959907398E-2</v>
      </c>
      <c r="E613">
        <f>-LOG10(Table5[[#This Row],[Pairwise Td FDR]])</f>
        <v>1.3879995226134259</v>
      </c>
      <c r="I613" t="s">
        <v>1496</v>
      </c>
      <c r="J613" t="s">
        <v>249</v>
      </c>
      <c r="K613" s="19">
        <v>1.37056883054038</v>
      </c>
      <c r="L613" s="19">
        <v>4.2010401356187298E-2</v>
      </c>
      <c r="M613">
        <f>-LOG10(Table3[[#This Row],[Pairwise Td FDR2]])</f>
        <v>1.3766431693083594</v>
      </c>
    </row>
    <row r="614" spans="1:13" x14ac:dyDescent="0.35">
      <c r="A614" s="14" t="s">
        <v>1839</v>
      </c>
      <c r="B614" s="1" t="s">
        <v>1157</v>
      </c>
      <c r="C614" s="8">
        <v>1.2787844979218901</v>
      </c>
      <c r="D614" s="8">
        <v>4.1028927370696598E-2</v>
      </c>
      <c r="E614">
        <f>-LOG10(Table5[[#This Row],[Pairwise Td FDR]])</f>
        <v>1.3869098367517514</v>
      </c>
      <c r="I614" t="s">
        <v>1538</v>
      </c>
      <c r="J614" t="s">
        <v>979</v>
      </c>
      <c r="K614" s="19">
        <v>1.27927755614114</v>
      </c>
      <c r="L614" s="19">
        <v>4.2010401356187298E-2</v>
      </c>
      <c r="M614">
        <f>-LOG10(Table3[[#This Row],[Pairwise Td FDR2]])</f>
        <v>1.3766431693083594</v>
      </c>
    </row>
    <row r="615" spans="1:13" x14ac:dyDescent="0.35">
      <c r="A615" s="14" t="s">
        <v>1504</v>
      </c>
      <c r="B615" s="1" t="s">
        <v>258</v>
      </c>
      <c r="C615" s="8">
        <v>1.2837800517243101</v>
      </c>
      <c r="D615" s="8">
        <v>4.1058061454664799E-2</v>
      </c>
      <c r="E615">
        <f>-LOG10(Table5[[#This Row],[Pairwise Td FDR]])</f>
        <v>1.3866015595785959</v>
      </c>
      <c r="I615" t="s">
        <v>596</v>
      </c>
      <c r="J615" t="s">
        <v>596</v>
      </c>
      <c r="K615" s="19">
        <v>1.1995214302336701</v>
      </c>
      <c r="L615" s="19">
        <v>4.2010401356187298E-2</v>
      </c>
      <c r="M615">
        <f>-LOG10(Table3[[#This Row],[Pairwise Td FDR2]])</f>
        <v>1.3766431693083594</v>
      </c>
    </row>
    <row r="616" spans="1:13" x14ac:dyDescent="0.35">
      <c r="A616" s="14" t="s">
        <v>1914</v>
      </c>
      <c r="B616" s="1" t="s">
        <v>32</v>
      </c>
      <c r="C616" s="8">
        <v>1.38263358660632</v>
      </c>
      <c r="D616" s="8">
        <v>4.1058061454664799E-2</v>
      </c>
      <c r="E616">
        <f>-LOG10(Table5[[#This Row],[Pairwise Td FDR]])</f>
        <v>1.3866015595785959</v>
      </c>
      <c r="I616" t="s">
        <v>1416</v>
      </c>
      <c r="J616" t="s">
        <v>162</v>
      </c>
      <c r="K616" s="19">
        <v>1.2664833241169999</v>
      </c>
      <c r="L616" s="19">
        <v>4.2026886660215201E-2</v>
      </c>
      <c r="M616">
        <f>-LOG10(Table3[[#This Row],[Pairwise Td FDR2]])</f>
        <v>1.376472781214392</v>
      </c>
    </row>
    <row r="617" spans="1:13" x14ac:dyDescent="0.35">
      <c r="A617" s="14" t="s">
        <v>1340</v>
      </c>
      <c r="B617" s="1" t="s">
        <v>847</v>
      </c>
      <c r="C617" s="8">
        <v>1.2644547102050301</v>
      </c>
      <c r="D617" s="8">
        <v>4.1176951090786298E-2</v>
      </c>
      <c r="E617">
        <f>-LOG10(Table5[[#This Row],[Pairwise Td FDR]])</f>
        <v>1.3853458134602874</v>
      </c>
      <c r="I617" t="s">
        <v>1428</v>
      </c>
      <c r="J617" t="s">
        <v>900</v>
      </c>
      <c r="K617" s="19">
        <v>1.2139014331903499</v>
      </c>
      <c r="L617" s="19">
        <v>4.2026886660215201E-2</v>
      </c>
      <c r="M617">
        <f>-LOG10(Table3[[#This Row],[Pairwise Td FDR2]])</f>
        <v>1.376472781214392</v>
      </c>
    </row>
    <row r="618" spans="1:13" x14ac:dyDescent="0.35">
      <c r="A618" s="14" t="s">
        <v>1475</v>
      </c>
      <c r="B618" s="1" t="s">
        <v>227</v>
      </c>
      <c r="C618" s="8">
        <v>1.36123594475999</v>
      </c>
      <c r="D618" s="8">
        <v>4.1176951090786298E-2</v>
      </c>
      <c r="E618">
        <f>-LOG10(Table5[[#This Row],[Pairwise Td FDR]])</f>
        <v>1.3853458134602874</v>
      </c>
      <c r="I618" t="s">
        <v>1435</v>
      </c>
      <c r="J618" t="s">
        <v>183</v>
      </c>
      <c r="K618" s="19">
        <v>1.19995501450002</v>
      </c>
      <c r="L618" s="19">
        <v>4.2026886660215201E-2</v>
      </c>
      <c r="M618">
        <f>-LOG10(Table3[[#This Row],[Pairwise Td FDR2]])</f>
        <v>1.376472781214392</v>
      </c>
    </row>
    <row r="619" spans="1:13" x14ac:dyDescent="0.35">
      <c r="A619" s="14" t="s">
        <v>2001</v>
      </c>
      <c r="B619" s="1" t="s">
        <v>811</v>
      </c>
      <c r="C619" s="8">
        <v>1.1751327183039</v>
      </c>
      <c r="D619" s="8">
        <v>4.1176951090786298E-2</v>
      </c>
      <c r="E619">
        <f>-LOG10(Table5[[#This Row],[Pairwise Td FDR]])</f>
        <v>1.3853458134602874</v>
      </c>
      <c r="I619" t="s">
        <v>1439</v>
      </c>
      <c r="J619" t="s">
        <v>906</v>
      </c>
      <c r="K619" s="19">
        <v>1.21688822847968</v>
      </c>
      <c r="L619" s="19">
        <v>4.2026886660215201E-2</v>
      </c>
      <c r="M619">
        <f>-LOG10(Table3[[#This Row],[Pairwise Td FDR2]])</f>
        <v>1.376472781214392</v>
      </c>
    </row>
    <row r="620" spans="1:13" x14ac:dyDescent="0.35">
      <c r="A620" s="14" t="s">
        <v>2003</v>
      </c>
      <c r="B620" s="1" t="s">
        <v>1263</v>
      </c>
      <c r="C620" s="8">
        <v>-1.2871123826804201</v>
      </c>
      <c r="D620" s="8">
        <v>4.1176951090786298E-2</v>
      </c>
      <c r="E620">
        <f>-LOG10(Table5[[#This Row],[Pairwise Td FDR]])</f>
        <v>1.3853458134602874</v>
      </c>
      <c r="I620" t="s">
        <v>1458</v>
      </c>
      <c r="J620" t="s">
        <v>209</v>
      </c>
      <c r="K620" s="19">
        <v>1.2892812787152901</v>
      </c>
      <c r="L620" s="19">
        <v>4.2026886660215201E-2</v>
      </c>
      <c r="M620">
        <f>-LOG10(Table3[[#This Row],[Pairwise Td FDR2]])</f>
        <v>1.376472781214392</v>
      </c>
    </row>
    <row r="621" spans="1:13" x14ac:dyDescent="0.35">
      <c r="A621" s="14" t="s">
        <v>1744</v>
      </c>
      <c r="B621" s="1" t="s">
        <v>1091</v>
      </c>
      <c r="C621" s="8">
        <v>1.2407762169464001</v>
      </c>
      <c r="D621" s="8">
        <v>4.1223232838838803E-2</v>
      </c>
      <c r="E621">
        <f>-LOG10(Table5[[#This Row],[Pairwise Td FDR]])</f>
        <v>1.3848579526583533</v>
      </c>
      <c r="I621" t="s">
        <v>1472</v>
      </c>
      <c r="J621" t="s">
        <v>225</v>
      </c>
      <c r="K621" s="19">
        <v>1.4408591242095801</v>
      </c>
      <c r="L621" s="19">
        <v>4.2026886660215201E-2</v>
      </c>
      <c r="M621">
        <f>-LOG10(Table3[[#This Row],[Pairwise Td FDR2]])</f>
        <v>1.376472781214392</v>
      </c>
    </row>
    <row r="622" spans="1:13" x14ac:dyDescent="0.35">
      <c r="A622" s="14" t="s">
        <v>1331</v>
      </c>
      <c r="B622" s="1" t="s">
        <v>70</v>
      </c>
      <c r="C622" s="8">
        <v>1.2777379948335099</v>
      </c>
      <c r="D622" s="8">
        <v>4.1367956487885597E-2</v>
      </c>
      <c r="E622">
        <f>-LOG10(Table5[[#This Row],[Pairwise Td FDR]])</f>
        <v>1.3833359320403069</v>
      </c>
      <c r="I622" t="s">
        <v>1571</v>
      </c>
      <c r="J622" t="s">
        <v>341</v>
      </c>
      <c r="K622" s="19">
        <v>1.24458999001858</v>
      </c>
      <c r="L622" s="19">
        <v>4.2026886660215201E-2</v>
      </c>
      <c r="M622">
        <f>-LOG10(Table3[[#This Row],[Pairwise Td FDR2]])</f>
        <v>1.376472781214392</v>
      </c>
    </row>
    <row r="623" spans="1:13" x14ac:dyDescent="0.35">
      <c r="A623" s="14" t="s">
        <v>1890</v>
      </c>
      <c r="B623" s="1" t="s">
        <v>681</v>
      </c>
      <c r="C623" s="8">
        <v>1.1924541926836401</v>
      </c>
      <c r="D623" s="8">
        <v>4.1367956487885597E-2</v>
      </c>
      <c r="E623">
        <f>-LOG10(Table5[[#This Row],[Pairwise Td FDR]])</f>
        <v>1.3833359320403069</v>
      </c>
      <c r="I623" t="s">
        <v>1609</v>
      </c>
      <c r="J623" t="s">
        <v>388</v>
      </c>
      <c r="K623" s="19">
        <v>1.2897205325655701</v>
      </c>
      <c r="L623" s="19">
        <v>4.2026886660215201E-2</v>
      </c>
      <c r="M623">
        <f>-LOG10(Table3[[#This Row],[Pairwise Td FDR2]])</f>
        <v>1.376472781214392</v>
      </c>
    </row>
    <row r="624" spans="1:13" x14ac:dyDescent="0.35">
      <c r="A624" s="14" t="s">
        <v>1585</v>
      </c>
      <c r="B624" s="1" t="s">
        <v>1005</v>
      </c>
      <c r="C624" s="8">
        <v>1.3146252029300001</v>
      </c>
      <c r="D624" s="8">
        <v>4.1523046201542201E-2</v>
      </c>
      <c r="E624">
        <f>-LOG10(Table5[[#This Row],[Pairwise Td FDR]])</f>
        <v>1.3817107934064079</v>
      </c>
      <c r="I624" t="s">
        <v>1807</v>
      </c>
      <c r="J624" t="s">
        <v>604</v>
      </c>
      <c r="K624" s="19">
        <v>1.3047999016827301</v>
      </c>
      <c r="L624" s="19">
        <v>4.2026886660215201E-2</v>
      </c>
      <c r="M624">
        <f>-LOG10(Table3[[#This Row],[Pairwise Td FDR2]])</f>
        <v>1.376472781214392</v>
      </c>
    </row>
    <row r="625" spans="1:13" x14ac:dyDescent="0.35">
      <c r="A625" s="14" t="s">
        <v>1615</v>
      </c>
      <c r="B625" s="1" t="s">
        <v>394</v>
      </c>
      <c r="C625" s="8">
        <v>1.4809295144155199</v>
      </c>
      <c r="D625" s="8">
        <v>4.1523046201542201E-2</v>
      </c>
      <c r="E625">
        <f>-LOG10(Table5[[#This Row],[Pairwise Td FDR]])</f>
        <v>1.3817107934064079</v>
      </c>
      <c r="I625" t="s">
        <v>25</v>
      </c>
      <c r="J625" t="s">
        <v>25</v>
      </c>
      <c r="K625" s="19">
        <v>1.20221233848539</v>
      </c>
      <c r="L625" s="19">
        <v>4.2026886660215201E-2</v>
      </c>
      <c r="M625">
        <f>-LOG10(Table3[[#This Row],[Pairwise Td FDR2]])</f>
        <v>1.376472781214392</v>
      </c>
    </row>
    <row r="626" spans="1:13" x14ac:dyDescent="0.35">
      <c r="A626" s="14" t="s">
        <v>1693</v>
      </c>
      <c r="B626" s="1" t="s">
        <v>493</v>
      </c>
      <c r="C626" s="8">
        <v>1.3299267827332999</v>
      </c>
      <c r="D626" s="8">
        <v>4.1523046201542201E-2</v>
      </c>
      <c r="E626">
        <f>-LOG10(Table5[[#This Row],[Pairwise Td FDR]])</f>
        <v>1.3817107934064079</v>
      </c>
      <c r="I626" t="s">
        <v>1988</v>
      </c>
      <c r="J626" t="s">
        <v>795</v>
      </c>
      <c r="K626" s="19">
        <v>-1.7286788767472601</v>
      </c>
      <c r="L626" s="19">
        <v>4.2026886660215201E-2</v>
      </c>
      <c r="M626">
        <f>-LOG10(Table3[[#This Row],[Pairwise Td FDR2]])</f>
        <v>1.376472781214392</v>
      </c>
    </row>
    <row r="627" spans="1:13" x14ac:dyDescent="0.35">
      <c r="A627" s="14" t="s">
        <v>1425</v>
      </c>
      <c r="B627" s="1" t="s">
        <v>897</v>
      </c>
      <c r="C627" s="8">
        <v>1.5764400624996</v>
      </c>
      <c r="D627" s="8">
        <v>4.17252400008273E-2</v>
      </c>
      <c r="E627">
        <f>-LOG10(Table5[[#This Row],[Pairwise Td FDR]])</f>
        <v>1.3796011566083277</v>
      </c>
      <c r="I627" t="s">
        <v>1399</v>
      </c>
      <c r="J627" t="s">
        <v>881</v>
      </c>
      <c r="K627" s="19">
        <v>1.33887414527381</v>
      </c>
      <c r="L627" s="19">
        <v>4.21119675905752E-2</v>
      </c>
      <c r="M627">
        <f>-LOG10(Table3[[#This Row],[Pairwise Td FDR2]])</f>
        <v>1.3755944666356246</v>
      </c>
    </row>
    <row r="628" spans="1:13" x14ac:dyDescent="0.35">
      <c r="A628" s="14" t="s">
        <v>1278</v>
      </c>
      <c r="B628" s="1" t="s">
        <v>358</v>
      </c>
      <c r="C628" s="8">
        <v>1.7276715143397601</v>
      </c>
      <c r="D628" s="8">
        <v>4.1749786475274303E-2</v>
      </c>
      <c r="E628">
        <f>-LOG10(Table5[[#This Row],[Pairwise Td FDR]])</f>
        <v>1.3793457413264212</v>
      </c>
      <c r="I628" t="s">
        <v>1561</v>
      </c>
      <c r="J628" t="s">
        <v>329</v>
      </c>
      <c r="K628" s="19">
        <v>1.32957875274726</v>
      </c>
      <c r="L628" s="19">
        <v>4.2258003554562898E-2</v>
      </c>
      <c r="M628">
        <f>-LOG10(Table3[[#This Row],[Pairwise Td FDR2]])</f>
        <v>1.3740910246930254</v>
      </c>
    </row>
    <row r="629" spans="1:13" x14ac:dyDescent="0.35">
      <c r="A629" s="14" t="s">
        <v>1686</v>
      </c>
      <c r="B629" s="1" t="s">
        <v>1062</v>
      </c>
      <c r="C629" s="8">
        <v>1.2390625469882299</v>
      </c>
      <c r="D629" s="8">
        <v>4.1749786475274303E-2</v>
      </c>
      <c r="E629">
        <f>-LOG10(Table5[[#This Row],[Pairwise Td FDR]])</f>
        <v>1.3793457413264212</v>
      </c>
      <c r="I629" t="s">
        <v>1999</v>
      </c>
      <c r="J629" t="s">
        <v>809</v>
      </c>
      <c r="K629" s="19">
        <v>1.18250932727194</v>
      </c>
      <c r="L629" s="19">
        <v>4.2258003554562898E-2</v>
      </c>
      <c r="M629">
        <f>-LOG10(Table3[[#This Row],[Pairwise Td FDR2]])</f>
        <v>1.3740910246930254</v>
      </c>
    </row>
    <row r="630" spans="1:13" x14ac:dyDescent="0.35">
      <c r="A630" s="14" t="s">
        <v>1703</v>
      </c>
      <c r="B630" s="1" t="s">
        <v>1073</v>
      </c>
      <c r="C630" s="8">
        <v>1.36649574587725</v>
      </c>
      <c r="D630" s="8">
        <v>4.1749786475274303E-2</v>
      </c>
      <c r="E630">
        <f>-LOG10(Table5[[#This Row],[Pairwise Td FDR]])</f>
        <v>1.3793457413264212</v>
      </c>
      <c r="I630" t="s">
        <v>1353</v>
      </c>
      <c r="J630" t="s">
        <v>93</v>
      </c>
      <c r="K630" s="19">
        <v>1.2429656912276099</v>
      </c>
      <c r="L630" s="19">
        <v>4.2549638557195499E-2</v>
      </c>
      <c r="M630">
        <f>-LOG10(Table3[[#This Row],[Pairwise Td FDR2]])</f>
        <v>1.3711041247282119</v>
      </c>
    </row>
    <row r="631" spans="1:13" x14ac:dyDescent="0.35">
      <c r="A631" s="14" t="s">
        <v>1828</v>
      </c>
      <c r="B631" s="1" t="s">
        <v>1156</v>
      </c>
      <c r="C631" s="8">
        <v>2.7668826403738001</v>
      </c>
      <c r="D631" s="8">
        <v>4.1749786475274303E-2</v>
      </c>
      <c r="E631">
        <f>-LOG10(Table5[[#This Row],[Pairwise Td FDR]])</f>
        <v>1.3793457413264212</v>
      </c>
      <c r="I631" t="s">
        <v>1961</v>
      </c>
      <c r="J631" t="s">
        <v>750</v>
      </c>
      <c r="K631" s="19">
        <v>1.2756755083707501</v>
      </c>
      <c r="L631" s="19">
        <v>4.2580086978747399E-2</v>
      </c>
      <c r="M631">
        <f>-LOG10(Table3[[#This Row],[Pairwise Td FDR2]])</f>
        <v>1.3707934557593342</v>
      </c>
    </row>
    <row r="632" spans="1:13" x14ac:dyDescent="0.35">
      <c r="A632" s="14" t="s">
        <v>1859</v>
      </c>
      <c r="B632" s="1" t="s">
        <v>650</v>
      </c>
      <c r="C632" s="8">
        <v>-1.26377557688983</v>
      </c>
      <c r="D632" s="8">
        <v>4.1749786475274303E-2</v>
      </c>
      <c r="E632">
        <f>-LOG10(Table5[[#This Row],[Pairwise Td FDR]])</f>
        <v>1.3793457413264212</v>
      </c>
      <c r="I632" t="s">
        <v>917</v>
      </c>
      <c r="J632" t="s">
        <v>917</v>
      </c>
      <c r="K632" s="19">
        <v>-1.4507271276718201</v>
      </c>
      <c r="L632" s="19">
        <v>4.2637807791711502E-2</v>
      </c>
      <c r="M632">
        <f>-LOG10(Table3[[#This Row],[Pairwise Td FDR2]])</f>
        <v>1.3702051325095677</v>
      </c>
    </row>
    <row r="633" spans="1:13" x14ac:dyDescent="0.35">
      <c r="A633" s="14" t="s">
        <v>1550</v>
      </c>
      <c r="B633" s="1" t="s">
        <v>319</v>
      </c>
      <c r="C633" s="8">
        <v>1.22793997002105</v>
      </c>
      <c r="D633" s="8">
        <v>4.1981899856984001E-2</v>
      </c>
      <c r="E633">
        <f>-LOG10(Table5[[#This Row],[Pairwise Td FDR]])</f>
        <v>1.3769379116627485</v>
      </c>
      <c r="I633" t="s">
        <v>1579</v>
      </c>
      <c r="J633" t="s">
        <v>1003</v>
      </c>
      <c r="K633" s="19">
        <v>1.1838890122299901</v>
      </c>
      <c r="L633" s="19">
        <v>4.2640697837372697E-2</v>
      </c>
      <c r="M633">
        <f>-LOG10(Table3[[#This Row],[Pairwise Td FDR2]])</f>
        <v>1.370175696466468</v>
      </c>
    </row>
    <row r="634" spans="1:13" x14ac:dyDescent="0.35">
      <c r="A634" s="14" t="s">
        <v>1628</v>
      </c>
      <c r="B634" s="1" t="s">
        <v>1035</v>
      </c>
      <c r="C634" s="8">
        <v>1.2218591966810799</v>
      </c>
      <c r="D634" s="8">
        <v>4.1981899856984001E-2</v>
      </c>
      <c r="E634">
        <f>-LOG10(Table5[[#This Row],[Pairwise Td FDR]])</f>
        <v>1.3769379116627485</v>
      </c>
      <c r="I634" t="s">
        <v>1597</v>
      </c>
      <c r="J634" t="s">
        <v>1016</v>
      </c>
      <c r="K634" s="19">
        <v>1.27117640898582</v>
      </c>
      <c r="L634" s="19">
        <v>4.2640697837372697E-2</v>
      </c>
      <c r="M634">
        <f>-LOG10(Table3[[#This Row],[Pairwise Td FDR2]])</f>
        <v>1.370175696466468</v>
      </c>
    </row>
    <row r="635" spans="1:13" x14ac:dyDescent="0.35">
      <c r="A635" s="14" t="s">
        <v>286</v>
      </c>
      <c r="B635" s="1" t="s">
        <v>286</v>
      </c>
      <c r="C635" s="8">
        <v>1.3167338931428501</v>
      </c>
      <c r="D635" s="8">
        <v>4.2010134188728697E-2</v>
      </c>
      <c r="E635">
        <f>-LOG10(Table5[[#This Row],[Pairwise Td FDR]])</f>
        <v>1.3766459312367918</v>
      </c>
      <c r="I635" t="s">
        <v>473</v>
      </c>
      <c r="J635" t="s">
        <v>473</v>
      </c>
      <c r="K635" s="19">
        <v>1.30974623127514</v>
      </c>
      <c r="L635" s="19">
        <v>4.2640697837372697E-2</v>
      </c>
      <c r="M635">
        <f>-LOG10(Table3[[#This Row],[Pairwise Td FDR2]])</f>
        <v>1.370175696466468</v>
      </c>
    </row>
    <row r="636" spans="1:13" x14ac:dyDescent="0.35">
      <c r="A636" s="14" t="s">
        <v>1496</v>
      </c>
      <c r="B636" s="1" t="s">
        <v>249</v>
      </c>
      <c r="C636" s="8">
        <v>1.37056883054038</v>
      </c>
      <c r="D636" s="8">
        <v>4.2010401356187298E-2</v>
      </c>
      <c r="E636">
        <f>-LOG10(Table5[[#This Row],[Pairwise Td FDR]])</f>
        <v>1.3766431693083594</v>
      </c>
      <c r="I636" t="s">
        <v>1684</v>
      </c>
      <c r="J636" t="s">
        <v>487</v>
      </c>
      <c r="K636" s="19">
        <v>1.33005894327067</v>
      </c>
      <c r="L636" s="19">
        <v>4.2640697837372697E-2</v>
      </c>
      <c r="M636">
        <f>-LOG10(Table3[[#This Row],[Pairwise Td FDR2]])</f>
        <v>1.370175696466468</v>
      </c>
    </row>
    <row r="637" spans="1:13" x14ac:dyDescent="0.35">
      <c r="A637" s="14" t="s">
        <v>1538</v>
      </c>
      <c r="B637" s="1" t="s">
        <v>979</v>
      </c>
      <c r="C637" s="8">
        <v>1.27927755614114</v>
      </c>
      <c r="D637" s="8">
        <v>4.2010401356187298E-2</v>
      </c>
      <c r="E637">
        <f>-LOG10(Table5[[#This Row],[Pairwise Td FDR]])</f>
        <v>1.3766431693083594</v>
      </c>
      <c r="I637" t="s">
        <v>1689</v>
      </c>
      <c r="J637" t="s">
        <v>489</v>
      </c>
      <c r="K637" s="19">
        <v>1.23435011709414</v>
      </c>
      <c r="L637" s="19">
        <v>4.2640697837372697E-2</v>
      </c>
      <c r="M637">
        <f>-LOG10(Table3[[#This Row],[Pairwise Td FDR2]])</f>
        <v>1.370175696466468</v>
      </c>
    </row>
    <row r="638" spans="1:13" x14ac:dyDescent="0.35">
      <c r="A638" s="14" t="s">
        <v>596</v>
      </c>
      <c r="B638" s="1" t="s">
        <v>596</v>
      </c>
      <c r="C638" s="8">
        <v>1.1995214302336701</v>
      </c>
      <c r="D638" s="8">
        <v>4.2010401356187298E-2</v>
      </c>
      <c r="E638">
        <f>-LOG10(Table5[[#This Row],[Pairwise Td FDR]])</f>
        <v>1.3766431693083594</v>
      </c>
      <c r="I638" t="s">
        <v>1901</v>
      </c>
      <c r="J638" t="s">
        <v>1202</v>
      </c>
      <c r="K638" s="19">
        <v>1.25993248241773</v>
      </c>
      <c r="L638" s="19">
        <v>4.2640697837372697E-2</v>
      </c>
      <c r="M638">
        <f>-LOG10(Table3[[#This Row],[Pairwise Td FDR2]])</f>
        <v>1.370175696466468</v>
      </c>
    </row>
    <row r="639" spans="1:13" x14ac:dyDescent="0.35">
      <c r="A639" s="14" t="s">
        <v>1416</v>
      </c>
      <c r="B639" s="1" t="s">
        <v>162</v>
      </c>
      <c r="C639" s="8">
        <v>1.2664833241169999</v>
      </c>
      <c r="D639" s="8">
        <v>4.2026886660215201E-2</v>
      </c>
      <c r="E639">
        <f>-LOG10(Table5[[#This Row],[Pairwise Td FDR]])</f>
        <v>1.376472781214392</v>
      </c>
      <c r="I639" t="s">
        <v>1926</v>
      </c>
      <c r="J639" t="s">
        <v>1220</v>
      </c>
      <c r="K639" s="19">
        <v>1.2807634859230901</v>
      </c>
      <c r="L639" s="19">
        <v>4.2640697837372697E-2</v>
      </c>
      <c r="M639">
        <f>-LOG10(Table3[[#This Row],[Pairwise Td FDR2]])</f>
        <v>1.370175696466468</v>
      </c>
    </row>
    <row r="640" spans="1:13" x14ac:dyDescent="0.35">
      <c r="A640" s="14" t="s">
        <v>1428</v>
      </c>
      <c r="B640" s="1" t="s">
        <v>900</v>
      </c>
      <c r="C640" s="8">
        <v>1.2139014331903499</v>
      </c>
      <c r="D640" s="8">
        <v>4.2026886660215201E-2</v>
      </c>
      <c r="E640">
        <f>-LOG10(Table5[[#This Row],[Pairwise Td FDR]])</f>
        <v>1.376472781214392</v>
      </c>
      <c r="I640" t="s">
        <v>1650</v>
      </c>
      <c r="J640" t="s">
        <v>439</v>
      </c>
      <c r="K640" s="19">
        <v>1.3565339433143999</v>
      </c>
      <c r="L640" s="19">
        <v>4.3106622629342103E-2</v>
      </c>
      <c r="M640">
        <f>-LOG10(Table3[[#This Row],[Pairwise Td FDR2]])</f>
        <v>1.3654560024511189</v>
      </c>
    </row>
    <row r="641" spans="1:13" x14ac:dyDescent="0.35">
      <c r="A641" s="14" t="s">
        <v>1435</v>
      </c>
      <c r="B641" s="1" t="s">
        <v>183</v>
      </c>
      <c r="C641" s="8">
        <v>1.19995501450002</v>
      </c>
      <c r="D641" s="8">
        <v>4.2026886660215201E-2</v>
      </c>
      <c r="E641">
        <f>-LOG10(Table5[[#This Row],[Pairwise Td FDR]])</f>
        <v>1.376472781214392</v>
      </c>
      <c r="I641" t="s">
        <v>2008</v>
      </c>
      <c r="J641" t="s">
        <v>817</v>
      </c>
      <c r="K641" s="19">
        <v>1.31079067369992</v>
      </c>
      <c r="L641" s="19">
        <v>4.3106762946013698E-2</v>
      </c>
      <c r="M641">
        <f>-LOG10(Table3[[#This Row],[Pairwise Td FDR2]])</f>
        <v>1.3654545887783862</v>
      </c>
    </row>
    <row r="642" spans="1:13" x14ac:dyDescent="0.35">
      <c r="A642" s="14" t="s">
        <v>1439</v>
      </c>
      <c r="B642" s="1" t="s">
        <v>906</v>
      </c>
      <c r="C642" s="8">
        <v>1.21688822847968</v>
      </c>
      <c r="D642" s="8">
        <v>4.2026886660215201E-2</v>
      </c>
      <c r="E642">
        <f>-LOG10(Table5[[#This Row],[Pairwise Td FDR]])</f>
        <v>1.376472781214392</v>
      </c>
      <c r="I642" t="s">
        <v>1826</v>
      </c>
      <c r="J642" t="s">
        <v>1154</v>
      </c>
      <c r="K642" s="19">
        <v>1.30285862161385</v>
      </c>
      <c r="L642" s="19">
        <v>4.3145676786750797E-2</v>
      </c>
      <c r="M642">
        <f>-LOG10(Table3[[#This Row],[Pairwise Td FDR2]])</f>
        <v>1.365062714241253</v>
      </c>
    </row>
    <row r="643" spans="1:13" x14ac:dyDescent="0.35">
      <c r="A643" s="14" t="s">
        <v>1458</v>
      </c>
      <c r="B643" s="1" t="s">
        <v>209</v>
      </c>
      <c r="C643" s="8">
        <v>1.2892812787152901</v>
      </c>
      <c r="D643" s="8">
        <v>4.2026886660215201E-2</v>
      </c>
      <c r="E643">
        <f>-LOG10(Table5[[#This Row],[Pairwise Td FDR]])</f>
        <v>1.376472781214392</v>
      </c>
      <c r="I643" t="s">
        <v>1431</v>
      </c>
      <c r="J643" t="s">
        <v>175</v>
      </c>
      <c r="K643" s="19">
        <v>1.41297987528115</v>
      </c>
      <c r="L643" s="19">
        <v>4.3178673616421699E-2</v>
      </c>
      <c r="M643">
        <f>-LOG10(Table3[[#This Row],[Pairwise Td FDR2]])</f>
        <v>1.3647307026668276</v>
      </c>
    </row>
    <row r="644" spans="1:13" x14ac:dyDescent="0.35">
      <c r="A644" s="14" t="s">
        <v>1472</v>
      </c>
      <c r="B644" s="1" t="s">
        <v>225</v>
      </c>
      <c r="C644" s="8">
        <v>1.4408591242095801</v>
      </c>
      <c r="D644" s="8">
        <v>4.2026886660215201E-2</v>
      </c>
      <c r="E644">
        <f>-LOG10(Table5[[#This Row],[Pairwise Td FDR]])</f>
        <v>1.376472781214392</v>
      </c>
      <c r="I644" t="s">
        <v>1687</v>
      </c>
      <c r="J644" t="s">
        <v>1063</v>
      </c>
      <c r="K644" s="19">
        <v>-1.2115247866012699</v>
      </c>
      <c r="L644" s="19">
        <v>4.3178673616421699E-2</v>
      </c>
      <c r="M644">
        <f>-LOG10(Table3[[#This Row],[Pairwise Td FDR2]])</f>
        <v>1.3647307026668276</v>
      </c>
    </row>
    <row r="645" spans="1:13" x14ac:dyDescent="0.35">
      <c r="A645" s="14" t="s">
        <v>1571</v>
      </c>
      <c r="B645" s="1" t="s">
        <v>341</v>
      </c>
      <c r="C645" s="8">
        <v>1.24458999001858</v>
      </c>
      <c r="D645" s="8">
        <v>4.2026886660215201E-2</v>
      </c>
      <c r="E645">
        <f>-LOG10(Table5[[#This Row],[Pairwise Td FDR]])</f>
        <v>1.376472781214392</v>
      </c>
      <c r="I645" t="s">
        <v>1707</v>
      </c>
      <c r="J645" t="s">
        <v>506</v>
      </c>
      <c r="K645" s="19">
        <v>1.3213905335971501</v>
      </c>
      <c r="L645" s="19">
        <v>4.3178673616421699E-2</v>
      </c>
      <c r="M645">
        <f>-LOG10(Table3[[#This Row],[Pairwise Td FDR2]])</f>
        <v>1.3647307026668276</v>
      </c>
    </row>
    <row r="646" spans="1:13" x14ac:dyDescent="0.35">
      <c r="A646" s="14" t="s">
        <v>1609</v>
      </c>
      <c r="B646" s="1" t="s">
        <v>388</v>
      </c>
      <c r="C646" s="8">
        <v>1.2897205325655701</v>
      </c>
      <c r="D646" s="8">
        <v>4.2026886660215201E-2</v>
      </c>
      <c r="E646">
        <f>-LOG10(Table5[[#This Row],[Pairwise Td FDR]])</f>
        <v>1.376472781214392</v>
      </c>
      <c r="I646" t="s">
        <v>1768</v>
      </c>
      <c r="J646" t="s">
        <v>1110</v>
      </c>
      <c r="K646" s="19">
        <v>3.7467818495467702</v>
      </c>
      <c r="L646" s="19">
        <v>4.3178673616421699E-2</v>
      </c>
      <c r="M646">
        <f>-LOG10(Table3[[#This Row],[Pairwise Td FDR2]])</f>
        <v>1.3647307026668276</v>
      </c>
    </row>
    <row r="647" spans="1:13" x14ac:dyDescent="0.35">
      <c r="A647" s="14" t="s">
        <v>1807</v>
      </c>
      <c r="B647" s="1" t="s">
        <v>604</v>
      </c>
      <c r="C647" s="8">
        <v>1.3047999016827301</v>
      </c>
      <c r="D647" s="8">
        <v>4.2026886660215201E-2</v>
      </c>
      <c r="E647">
        <f>-LOG10(Table5[[#This Row],[Pairwise Td FDR]])</f>
        <v>1.376472781214392</v>
      </c>
      <c r="I647" t="s">
        <v>1518</v>
      </c>
      <c r="J647" t="s">
        <v>284</v>
      </c>
      <c r="K647" s="19">
        <v>1.34486850734666</v>
      </c>
      <c r="L647" s="19">
        <v>4.3190038095632502E-2</v>
      </c>
      <c r="M647">
        <f>-LOG10(Table3[[#This Row],[Pairwise Td FDR2]])</f>
        <v>1.3646164128842986</v>
      </c>
    </row>
    <row r="648" spans="1:13" x14ac:dyDescent="0.35">
      <c r="A648" s="14" t="s">
        <v>25</v>
      </c>
      <c r="B648" s="1" t="s">
        <v>25</v>
      </c>
      <c r="C648" s="8">
        <v>1.20221233848539</v>
      </c>
      <c r="D648" s="8">
        <v>4.2026886660215201E-2</v>
      </c>
      <c r="E648">
        <f>-LOG10(Table5[[#This Row],[Pairwise Td FDR]])</f>
        <v>1.376472781214392</v>
      </c>
      <c r="I648" t="s">
        <v>1599</v>
      </c>
      <c r="J648" t="s">
        <v>375</v>
      </c>
      <c r="K648" s="19">
        <v>-1.4978728764701901</v>
      </c>
      <c r="L648" s="19">
        <v>4.3190038095632502E-2</v>
      </c>
      <c r="M648">
        <f>-LOG10(Table3[[#This Row],[Pairwise Td FDR2]])</f>
        <v>1.3646164128842986</v>
      </c>
    </row>
    <row r="649" spans="1:13" x14ac:dyDescent="0.35">
      <c r="A649" s="14" t="s">
        <v>1988</v>
      </c>
      <c r="B649" s="1" t="s">
        <v>795</v>
      </c>
      <c r="C649" s="8">
        <v>-1.7286788767472601</v>
      </c>
      <c r="D649" s="8">
        <v>4.2026886660215201E-2</v>
      </c>
      <c r="E649">
        <f>-LOG10(Table5[[#This Row],[Pairwise Td FDR]])</f>
        <v>1.376472781214392</v>
      </c>
      <c r="I649" t="s">
        <v>1874</v>
      </c>
      <c r="J649" t="s">
        <v>1180</v>
      </c>
      <c r="K649" s="19">
        <v>1.3118010933526301</v>
      </c>
      <c r="L649" s="19">
        <v>4.3190038095632502E-2</v>
      </c>
      <c r="M649">
        <f>-LOG10(Table3[[#This Row],[Pairwise Td FDR2]])</f>
        <v>1.3646164128842986</v>
      </c>
    </row>
    <row r="650" spans="1:13" x14ac:dyDescent="0.35">
      <c r="A650" s="14" t="s">
        <v>1399</v>
      </c>
      <c r="B650" s="1" t="s">
        <v>881</v>
      </c>
      <c r="C650" s="8">
        <v>1.33887414527381</v>
      </c>
      <c r="D650" s="8">
        <v>4.21119675905752E-2</v>
      </c>
      <c r="E650">
        <f>-LOG10(Table5[[#This Row],[Pairwise Td FDR]])</f>
        <v>1.3755944666356246</v>
      </c>
      <c r="I650" t="s">
        <v>1875</v>
      </c>
      <c r="J650" t="s">
        <v>672</v>
      </c>
      <c r="K650" s="19">
        <v>1.22790184749738</v>
      </c>
      <c r="L650" s="19">
        <v>4.3190038095632502E-2</v>
      </c>
      <c r="M650">
        <f>-LOG10(Table3[[#This Row],[Pairwise Td FDR2]])</f>
        <v>1.3646164128842986</v>
      </c>
    </row>
    <row r="651" spans="1:13" x14ac:dyDescent="0.35">
      <c r="A651" s="14" t="s">
        <v>1561</v>
      </c>
      <c r="B651" s="1" t="s">
        <v>329</v>
      </c>
      <c r="C651" s="8">
        <v>1.32957875274726</v>
      </c>
      <c r="D651" s="8">
        <v>4.2258003554562898E-2</v>
      </c>
      <c r="E651">
        <f>-LOG10(Table5[[#This Row],[Pairwise Td FDR]])</f>
        <v>1.3740910246930254</v>
      </c>
      <c r="I651" t="s">
        <v>783</v>
      </c>
      <c r="J651" t="s">
        <v>783</v>
      </c>
      <c r="K651" s="19">
        <v>1.4114561192786399</v>
      </c>
      <c r="L651" s="19">
        <v>4.3190038095632502E-2</v>
      </c>
      <c r="M651">
        <f>-LOG10(Table3[[#This Row],[Pairwise Td FDR2]])</f>
        <v>1.3646164128842986</v>
      </c>
    </row>
    <row r="652" spans="1:13" x14ac:dyDescent="0.35">
      <c r="A652" s="14" t="s">
        <v>1999</v>
      </c>
      <c r="B652" s="1" t="s">
        <v>809</v>
      </c>
      <c r="C652" s="8">
        <v>1.18250932727194</v>
      </c>
      <c r="D652" s="8">
        <v>4.2258003554562898E-2</v>
      </c>
      <c r="E652">
        <f>-LOG10(Table5[[#This Row],[Pairwise Td FDR]])</f>
        <v>1.3740910246930254</v>
      </c>
      <c r="I652" t="s">
        <v>1406</v>
      </c>
      <c r="J652" t="s">
        <v>155</v>
      </c>
      <c r="K652" s="19">
        <v>1.4782371743475</v>
      </c>
      <c r="L652" s="19">
        <v>4.3323528014515299E-2</v>
      </c>
      <c r="M652">
        <f>-LOG10(Table3[[#This Row],[Pairwise Td FDR2]])</f>
        <v>1.3632761842062788</v>
      </c>
    </row>
    <row r="653" spans="1:13" x14ac:dyDescent="0.35">
      <c r="A653" s="14" t="s">
        <v>1353</v>
      </c>
      <c r="B653" s="1" t="s">
        <v>93</v>
      </c>
      <c r="C653" s="8">
        <v>1.2429656912276099</v>
      </c>
      <c r="D653" s="8">
        <v>4.2549638557195499E-2</v>
      </c>
      <c r="E653">
        <f>-LOG10(Table5[[#This Row],[Pairwise Td FDR]])</f>
        <v>1.3711041247282119</v>
      </c>
      <c r="I653" t="s">
        <v>1440</v>
      </c>
      <c r="J653" t="s">
        <v>186</v>
      </c>
      <c r="K653" s="19">
        <v>1.48050755654346</v>
      </c>
      <c r="L653" s="19">
        <v>4.3323528014515299E-2</v>
      </c>
      <c r="M653">
        <f>-LOG10(Table3[[#This Row],[Pairwise Td FDR2]])</f>
        <v>1.3632761842062788</v>
      </c>
    </row>
    <row r="654" spans="1:13" x14ac:dyDescent="0.35">
      <c r="A654" s="14" t="s">
        <v>1961</v>
      </c>
      <c r="B654" s="1" t="s">
        <v>750</v>
      </c>
      <c r="C654" s="8">
        <v>1.2756755083707501</v>
      </c>
      <c r="D654" s="8">
        <v>4.2580086978747399E-2</v>
      </c>
      <c r="E654">
        <f>-LOG10(Table5[[#This Row],[Pairwise Td FDR]])</f>
        <v>1.3707934557593342</v>
      </c>
      <c r="I654" t="s">
        <v>1841</v>
      </c>
      <c r="J654" t="s">
        <v>634</v>
      </c>
      <c r="K654" s="19">
        <v>1.4513597080881799</v>
      </c>
      <c r="L654" s="19">
        <v>4.3555682448963698E-2</v>
      </c>
      <c r="M654">
        <f>-LOG10(Table3[[#This Row],[Pairwise Td FDR2]])</f>
        <v>1.3609551771606023</v>
      </c>
    </row>
    <row r="655" spans="1:13" x14ac:dyDescent="0.35">
      <c r="A655" s="14" t="s">
        <v>917</v>
      </c>
      <c r="B655" s="1" t="s">
        <v>917</v>
      </c>
      <c r="C655" s="8">
        <v>-1.4507271276718201</v>
      </c>
      <c r="D655" s="8">
        <v>4.2637807791711502E-2</v>
      </c>
      <c r="E655">
        <f>-LOG10(Table5[[#This Row],[Pairwise Td FDR]])</f>
        <v>1.3702051325095677</v>
      </c>
      <c r="I655" t="s">
        <v>1821</v>
      </c>
      <c r="J655" t="s">
        <v>1150</v>
      </c>
      <c r="K655" s="19">
        <v>1.4852468931872</v>
      </c>
      <c r="L655" s="19">
        <v>4.3590231684929301E-2</v>
      </c>
      <c r="M655">
        <f>-LOG10(Table3[[#This Row],[Pairwise Td FDR2]])</f>
        <v>1.3606108226726363</v>
      </c>
    </row>
    <row r="656" spans="1:13" x14ac:dyDescent="0.35">
      <c r="A656" s="14" t="s">
        <v>1579</v>
      </c>
      <c r="B656" s="1" t="s">
        <v>1003</v>
      </c>
      <c r="C656" s="8">
        <v>1.1838890122299901</v>
      </c>
      <c r="D656" s="8">
        <v>4.2640697837372697E-2</v>
      </c>
      <c r="E656">
        <f>-LOG10(Table5[[#This Row],[Pairwise Td FDR]])</f>
        <v>1.370175696466468</v>
      </c>
      <c r="I656" t="s">
        <v>1822</v>
      </c>
      <c r="J656" t="s">
        <v>1151</v>
      </c>
      <c r="K656" s="19">
        <v>1.1839466429914101</v>
      </c>
      <c r="L656" s="19">
        <v>4.3590231684929301E-2</v>
      </c>
      <c r="M656">
        <f>-LOG10(Table3[[#This Row],[Pairwise Td FDR2]])</f>
        <v>1.3606108226726363</v>
      </c>
    </row>
    <row r="657" spans="1:13" x14ac:dyDescent="0.35">
      <c r="A657" s="14" t="s">
        <v>1597</v>
      </c>
      <c r="B657" s="1" t="s">
        <v>1016</v>
      </c>
      <c r="C657" s="8">
        <v>1.27117640898582</v>
      </c>
      <c r="D657" s="8">
        <v>4.2640697837372697E-2</v>
      </c>
      <c r="E657">
        <f>-LOG10(Table5[[#This Row],[Pairwise Td FDR]])</f>
        <v>1.370175696466468</v>
      </c>
      <c r="I657" t="s">
        <v>1742</v>
      </c>
      <c r="J657" t="s">
        <v>540</v>
      </c>
      <c r="K657" s="19">
        <v>1.2232068586029099</v>
      </c>
      <c r="L657" s="19">
        <v>4.38173423452431E-2</v>
      </c>
      <c r="M657">
        <f>-LOG10(Table3[[#This Row],[Pairwise Td FDR2]])</f>
        <v>1.3583539672545017</v>
      </c>
    </row>
    <row r="658" spans="1:13" x14ac:dyDescent="0.35">
      <c r="A658" s="14" t="s">
        <v>473</v>
      </c>
      <c r="B658" s="1" t="s">
        <v>473</v>
      </c>
      <c r="C658" s="8">
        <v>1.30974623127514</v>
      </c>
      <c r="D658" s="8">
        <v>4.2640697837372697E-2</v>
      </c>
      <c r="E658">
        <f>-LOG10(Table5[[#This Row],[Pairwise Td FDR]])</f>
        <v>1.370175696466468</v>
      </c>
      <c r="I658" t="s">
        <v>1366</v>
      </c>
      <c r="J658" t="s">
        <v>105</v>
      </c>
      <c r="K658" s="19">
        <v>1.2651554773643801</v>
      </c>
      <c r="L658" s="19">
        <v>4.38414431070272E-2</v>
      </c>
      <c r="M658">
        <f>-LOG10(Table3[[#This Row],[Pairwise Td FDR2]])</f>
        <v>1.3581151588324543</v>
      </c>
    </row>
    <row r="659" spans="1:13" x14ac:dyDescent="0.35">
      <c r="A659" s="14" t="s">
        <v>1684</v>
      </c>
      <c r="B659" s="1" t="s">
        <v>487</v>
      </c>
      <c r="C659" s="8">
        <v>1.33005894327067</v>
      </c>
      <c r="D659" s="8">
        <v>4.2640697837372697E-2</v>
      </c>
      <c r="E659">
        <f>-LOG10(Table5[[#This Row],[Pairwise Td FDR]])</f>
        <v>1.370175696466468</v>
      </c>
      <c r="I659" t="s">
        <v>1517</v>
      </c>
      <c r="J659" t="s">
        <v>959</v>
      </c>
      <c r="K659" s="19">
        <v>1.3247960621797501</v>
      </c>
      <c r="L659" s="19">
        <v>4.3866498074747198E-2</v>
      </c>
      <c r="M659">
        <f>-LOG10(Table3[[#This Row],[Pairwise Td FDR2]])</f>
        <v>1.3578670345605939</v>
      </c>
    </row>
    <row r="660" spans="1:13" x14ac:dyDescent="0.35">
      <c r="A660" s="14" t="s">
        <v>1689</v>
      </c>
      <c r="B660" s="1" t="s">
        <v>489</v>
      </c>
      <c r="C660" s="8">
        <v>1.23435011709414</v>
      </c>
      <c r="D660" s="8">
        <v>4.2640697837372697E-2</v>
      </c>
      <c r="E660">
        <f>-LOG10(Table5[[#This Row],[Pairwise Td FDR]])</f>
        <v>1.370175696466468</v>
      </c>
      <c r="I660" t="s">
        <v>1756</v>
      </c>
      <c r="J660" t="s">
        <v>559</v>
      </c>
      <c r="K660" s="19">
        <v>1.1748668519858101</v>
      </c>
      <c r="L660" s="19">
        <v>4.3939590299387002E-2</v>
      </c>
      <c r="M660">
        <f>-LOG10(Table3[[#This Row],[Pairwise Td FDR2]])</f>
        <v>1.3571439968361954</v>
      </c>
    </row>
    <row r="661" spans="1:13" x14ac:dyDescent="0.35">
      <c r="A661" s="14" t="s">
        <v>1901</v>
      </c>
      <c r="B661" s="1" t="s">
        <v>1202</v>
      </c>
      <c r="C661" s="8">
        <v>1.25993248241773</v>
      </c>
      <c r="D661" s="8">
        <v>4.2640697837372697E-2</v>
      </c>
      <c r="E661">
        <f>-LOG10(Table5[[#This Row],[Pairwise Td FDR]])</f>
        <v>1.370175696466468</v>
      </c>
      <c r="I661" t="s">
        <v>189</v>
      </c>
      <c r="J661" t="s">
        <v>189</v>
      </c>
      <c r="K661" s="19">
        <v>1.2680004948471999</v>
      </c>
      <c r="L661" s="19">
        <v>4.4152967644889698E-2</v>
      </c>
      <c r="M661">
        <f>-LOG10(Table3[[#This Row],[Pairwise Td FDR2]])</f>
        <v>1.3550401009542297</v>
      </c>
    </row>
    <row r="662" spans="1:13" x14ac:dyDescent="0.35">
      <c r="A662" s="14" t="s">
        <v>1926</v>
      </c>
      <c r="B662" s="1" t="s">
        <v>1220</v>
      </c>
      <c r="C662" s="8">
        <v>1.2807634859230901</v>
      </c>
      <c r="D662" s="8">
        <v>4.2640697837372697E-2</v>
      </c>
      <c r="E662">
        <f>-LOG10(Table5[[#This Row],[Pairwise Td FDR]])</f>
        <v>1.370175696466468</v>
      </c>
      <c r="I662" t="s">
        <v>1863</v>
      </c>
      <c r="J662" t="s">
        <v>1171</v>
      </c>
      <c r="K662" s="19">
        <v>1.20437621706376</v>
      </c>
      <c r="L662" s="19">
        <v>4.4232419623465601E-2</v>
      </c>
      <c r="M662">
        <f>-LOG10(Table3[[#This Row],[Pairwise Td FDR2]])</f>
        <v>1.3542593029912964</v>
      </c>
    </row>
    <row r="663" spans="1:13" x14ac:dyDescent="0.35">
      <c r="A663" s="14" t="s">
        <v>1650</v>
      </c>
      <c r="B663" s="1" t="s">
        <v>439</v>
      </c>
      <c r="C663" s="8">
        <v>1.3565339433143999</v>
      </c>
      <c r="D663" s="8">
        <v>4.3106622629342103E-2</v>
      </c>
      <c r="E663">
        <f>-LOG10(Table5[[#This Row],[Pairwise Td FDR]])</f>
        <v>1.3654560024511189</v>
      </c>
      <c r="I663" t="s">
        <v>24</v>
      </c>
      <c r="J663" t="s">
        <v>24</v>
      </c>
      <c r="K663" s="19">
        <v>1.31863329504073</v>
      </c>
      <c r="L663" s="19">
        <v>4.4346802127379098E-2</v>
      </c>
      <c r="M663">
        <f>-LOG10(Table3[[#This Row],[Pairwise Td FDR2]])</f>
        <v>1.3531376919203297</v>
      </c>
    </row>
    <row r="664" spans="1:13" x14ac:dyDescent="0.35">
      <c r="A664" s="14" t="s">
        <v>2008</v>
      </c>
      <c r="B664" s="1" t="s">
        <v>817</v>
      </c>
      <c r="C664" s="8">
        <v>1.31079067369992</v>
      </c>
      <c r="D664" s="8">
        <v>4.3106762946013698E-2</v>
      </c>
      <c r="E664">
        <f>-LOG10(Table5[[#This Row],[Pairwise Td FDR]])</f>
        <v>1.3654545887783862</v>
      </c>
      <c r="I664" t="s">
        <v>1433</v>
      </c>
      <c r="J664" t="s">
        <v>903</v>
      </c>
      <c r="K664" s="19">
        <v>1.6822821628344</v>
      </c>
      <c r="L664" s="19">
        <v>4.43826971744474E-2</v>
      </c>
      <c r="M664">
        <f>-LOG10(Table3[[#This Row],[Pairwise Td FDR2]])</f>
        <v>1.3527863088551146</v>
      </c>
    </row>
    <row r="665" spans="1:13" x14ac:dyDescent="0.35">
      <c r="A665" s="14" t="s">
        <v>1826</v>
      </c>
      <c r="B665" s="1" t="s">
        <v>1154</v>
      </c>
      <c r="C665" s="8">
        <v>1.30285862161385</v>
      </c>
      <c r="D665" s="8">
        <v>4.3145676786750797E-2</v>
      </c>
      <c r="E665">
        <f>-LOG10(Table5[[#This Row],[Pairwise Td FDR]])</f>
        <v>1.365062714241253</v>
      </c>
      <c r="I665" t="s">
        <v>1434</v>
      </c>
      <c r="J665" t="s">
        <v>181</v>
      </c>
      <c r="K665" s="19">
        <v>-2.60420495005018</v>
      </c>
      <c r="L665" s="19">
        <v>4.4384949909753203E-2</v>
      </c>
      <c r="M665">
        <f>-LOG10(Table3[[#This Row],[Pairwise Td FDR2]])</f>
        <v>1.3527642659026462</v>
      </c>
    </row>
    <row r="666" spans="1:13" x14ac:dyDescent="0.35">
      <c r="A666" s="14" t="s">
        <v>1431</v>
      </c>
      <c r="B666" s="1" t="s">
        <v>175</v>
      </c>
      <c r="C666" s="8">
        <v>1.41297987528115</v>
      </c>
      <c r="D666" s="8">
        <v>4.3178673616421699E-2</v>
      </c>
      <c r="E666">
        <f>-LOG10(Table5[[#This Row],[Pairwise Td FDR]])</f>
        <v>1.3647307026668276</v>
      </c>
      <c r="I666" t="s">
        <v>1654</v>
      </c>
      <c r="J666" t="s">
        <v>1042</v>
      </c>
      <c r="K666" s="19">
        <v>2.8677374507370099</v>
      </c>
      <c r="L666" s="19">
        <v>4.4384949909753203E-2</v>
      </c>
      <c r="M666">
        <f>-LOG10(Table3[[#This Row],[Pairwise Td FDR2]])</f>
        <v>1.3527642659026462</v>
      </c>
    </row>
    <row r="667" spans="1:13" x14ac:dyDescent="0.35">
      <c r="A667" s="14" t="s">
        <v>1687</v>
      </c>
      <c r="B667" s="1" t="s">
        <v>1063</v>
      </c>
      <c r="C667" s="8">
        <v>-1.2115247866012699</v>
      </c>
      <c r="D667" s="8">
        <v>4.3178673616421699E-2</v>
      </c>
      <c r="E667">
        <f>-LOG10(Table5[[#This Row],[Pairwise Td FDR]])</f>
        <v>1.3647307026668276</v>
      </c>
      <c r="I667" t="s">
        <v>743</v>
      </c>
      <c r="J667" t="s">
        <v>743</v>
      </c>
      <c r="K667" s="19">
        <v>1.3802993755222599</v>
      </c>
      <c r="L667" s="19">
        <v>4.4510992512763803E-2</v>
      </c>
      <c r="M667">
        <f>-LOG10(Table3[[#This Row],[Pairwise Td FDR2]])</f>
        <v>1.3515327216462401</v>
      </c>
    </row>
    <row r="668" spans="1:13" x14ac:dyDescent="0.35">
      <c r="A668" s="14" t="s">
        <v>1707</v>
      </c>
      <c r="B668" s="1" t="s">
        <v>506</v>
      </c>
      <c r="C668" s="8">
        <v>1.3213905335971501</v>
      </c>
      <c r="D668" s="8">
        <v>4.3178673616421699E-2</v>
      </c>
      <c r="E668">
        <f>-LOG10(Table5[[#This Row],[Pairwise Td FDR]])</f>
        <v>1.3647307026668276</v>
      </c>
      <c r="I668" t="s">
        <v>1732</v>
      </c>
      <c r="J668" t="s">
        <v>532</v>
      </c>
      <c r="K668" s="19">
        <v>1.1922205530715999</v>
      </c>
      <c r="L668" s="19">
        <v>4.4566337085802897E-2</v>
      </c>
      <c r="M668">
        <f>-LOG10(Table3[[#This Row],[Pairwise Td FDR2]])</f>
        <v>1.3509930591782406</v>
      </c>
    </row>
    <row r="669" spans="1:13" x14ac:dyDescent="0.35">
      <c r="A669" s="14" t="s">
        <v>1768</v>
      </c>
      <c r="B669" s="1" t="s">
        <v>1110</v>
      </c>
      <c r="C669" s="8">
        <v>3.7467818495467702</v>
      </c>
      <c r="D669" s="8">
        <v>4.3178673616421699E-2</v>
      </c>
      <c r="E669">
        <f>-LOG10(Table5[[#This Row],[Pairwise Td FDR]])</f>
        <v>1.3647307026668276</v>
      </c>
      <c r="I669" t="s">
        <v>1986</v>
      </c>
      <c r="J669" t="s">
        <v>794</v>
      </c>
      <c r="K669" s="19">
        <v>1.2018503732653201</v>
      </c>
      <c r="L669" s="19">
        <v>4.4566337085802897E-2</v>
      </c>
      <c r="M669">
        <f>-LOG10(Table3[[#This Row],[Pairwise Td FDR2]])</f>
        <v>1.3509930591782406</v>
      </c>
    </row>
    <row r="670" spans="1:13" x14ac:dyDescent="0.35">
      <c r="A670" s="14" t="s">
        <v>1518</v>
      </c>
      <c r="B670" s="1" t="s">
        <v>284</v>
      </c>
      <c r="C670" s="8">
        <v>1.34486850734666</v>
      </c>
      <c r="D670" s="8">
        <v>4.3190038095632502E-2</v>
      </c>
      <c r="E670">
        <f>-LOG10(Table5[[#This Row],[Pairwise Td FDR]])</f>
        <v>1.3646164128842986</v>
      </c>
      <c r="I670" t="s">
        <v>1441</v>
      </c>
      <c r="J670" t="s">
        <v>907</v>
      </c>
      <c r="K670" s="19">
        <v>1.56397257364955</v>
      </c>
      <c r="L670" s="19">
        <v>4.4706461827525197E-2</v>
      </c>
      <c r="M670">
        <f>-LOG10(Table3[[#This Row],[Pairwise Td FDR2]])</f>
        <v>1.349629699838647</v>
      </c>
    </row>
    <row r="671" spans="1:13" x14ac:dyDescent="0.35">
      <c r="A671" s="14" t="s">
        <v>1599</v>
      </c>
      <c r="B671" s="1" t="s">
        <v>375</v>
      </c>
      <c r="C671" s="8">
        <v>-1.4978728764701901</v>
      </c>
      <c r="D671" s="8">
        <v>4.3190038095632502E-2</v>
      </c>
      <c r="E671">
        <f>-LOG10(Table5[[#This Row],[Pairwise Td FDR]])</f>
        <v>1.3646164128842986</v>
      </c>
      <c r="I671" t="s">
        <v>1456</v>
      </c>
      <c r="J671" t="s">
        <v>920</v>
      </c>
      <c r="K671" s="19">
        <v>1.5410448029694299</v>
      </c>
      <c r="L671" s="19">
        <v>4.4806227118200703E-2</v>
      </c>
      <c r="M671">
        <f>-LOG10(Table3[[#This Row],[Pairwise Td FDR2]])</f>
        <v>1.3486616240568428</v>
      </c>
    </row>
    <row r="672" spans="1:13" x14ac:dyDescent="0.35">
      <c r="A672" s="14" t="s">
        <v>1874</v>
      </c>
      <c r="B672" s="1" t="s">
        <v>1180</v>
      </c>
      <c r="C672" s="8">
        <v>1.3118010933526301</v>
      </c>
      <c r="D672" s="8">
        <v>4.3190038095632502E-2</v>
      </c>
      <c r="E672">
        <f>-LOG10(Table5[[#This Row],[Pairwise Td FDR]])</f>
        <v>1.3646164128842986</v>
      </c>
      <c r="I672" t="s">
        <v>1355</v>
      </c>
      <c r="J672" t="s">
        <v>95</v>
      </c>
      <c r="K672" s="19">
        <v>1.2111086551938699</v>
      </c>
      <c r="L672" s="19">
        <v>4.4964854813164597E-2</v>
      </c>
      <c r="M672">
        <f>-LOG10(Table3[[#This Row],[Pairwise Td FDR2]])</f>
        <v>1.3471268045399301</v>
      </c>
    </row>
    <row r="673" spans="1:13" x14ac:dyDescent="0.35">
      <c r="A673" s="14" t="s">
        <v>1875</v>
      </c>
      <c r="B673" s="1" t="s">
        <v>672</v>
      </c>
      <c r="C673" s="8">
        <v>1.22790184749738</v>
      </c>
      <c r="D673" s="8">
        <v>4.3190038095632502E-2</v>
      </c>
      <c r="E673">
        <f>-LOG10(Table5[[#This Row],[Pairwise Td FDR]])</f>
        <v>1.3646164128842986</v>
      </c>
      <c r="I673" t="s">
        <v>1403</v>
      </c>
      <c r="J673" t="s">
        <v>148</v>
      </c>
      <c r="K673" s="19">
        <v>1.81732269787513</v>
      </c>
      <c r="L673" s="19">
        <v>4.4964854813164597E-2</v>
      </c>
      <c r="M673">
        <f>-LOG10(Table3[[#This Row],[Pairwise Td FDR2]])</f>
        <v>1.3471268045399301</v>
      </c>
    </row>
    <row r="674" spans="1:13" x14ac:dyDescent="0.35">
      <c r="A674" s="14" t="s">
        <v>783</v>
      </c>
      <c r="B674" s="1" t="s">
        <v>783</v>
      </c>
      <c r="C674" s="8">
        <v>1.4114561192786399</v>
      </c>
      <c r="D674" s="8">
        <v>4.3190038095632502E-2</v>
      </c>
      <c r="E674">
        <f>-LOG10(Table5[[#This Row],[Pairwise Td FDR]])</f>
        <v>1.3646164128842986</v>
      </c>
      <c r="I674" t="s">
        <v>1620</v>
      </c>
      <c r="J674" t="s">
        <v>400</v>
      </c>
      <c r="K674" s="19">
        <v>1.3356812024787901</v>
      </c>
      <c r="L674" s="19">
        <v>4.4964854813164597E-2</v>
      </c>
      <c r="M674">
        <f>-LOG10(Table3[[#This Row],[Pairwise Td FDR2]])</f>
        <v>1.3471268045399301</v>
      </c>
    </row>
    <row r="675" spans="1:13" x14ac:dyDescent="0.35">
      <c r="A675" s="14" t="s">
        <v>1406</v>
      </c>
      <c r="B675" s="1" t="s">
        <v>155</v>
      </c>
      <c r="C675" s="8">
        <v>1.4782371743475</v>
      </c>
      <c r="D675" s="8">
        <v>4.3323528014515299E-2</v>
      </c>
      <c r="E675">
        <f>-LOG10(Table5[[#This Row],[Pairwise Td FDR]])</f>
        <v>1.3632761842062788</v>
      </c>
      <c r="I675" t="s">
        <v>1705</v>
      </c>
      <c r="J675" t="s">
        <v>504</v>
      </c>
      <c r="K675" s="19">
        <v>1.58388136117971</v>
      </c>
      <c r="L675" s="19">
        <v>4.4964854813164597E-2</v>
      </c>
      <c r="M675">
        <f>-LOG10(Table3[[#This Row],[Pairwise Td FDR2]])</f>
        <v>1.3471268045399301</v>
      </c>
    </row>
    <row r="676" spans="1:13" x14ac:dyDescent="0.35">
      <c r="A676" s="14" t="s">
        <v>1440</v>
      </c>
      <c r="B676" s="1" t="s">
        <v>186</v>
      </c>
      <c r="C676" s="8">
        <v>1.48050755654346</v>
      </c>
      <c r="D676" s="8">
        <v>4.3323528014515299E-2</v>
      </c>
      <c r="E676">
        <f>-LOG10(Table5[[#This Row],[Pairwise Td FDR]])</f>
        <v>1.3632761842062788</v>
      </c>
      <c r="I676" t="s">
        <v>543</v>
      </c>
      <c r="J676" t="s">
        <v>543</v>
      </c>
      <c r="K676" s="19">
        <v>1.22947160526592</v>
      </c>
      <c r="L676" s="19">
        <v>4.4964854813164597E-2</v>
      </c>
      <c r="M676">
        <f>-LOG10(Table3[[#This Row],[Pairwise Td FDR2]])</f>
        <v>1.3471268045399301</v>
      </c>
    </row>
    <row r="677" spans="1:13" x14ac:dyDescent="0.35">
      <c r="A677" s="14" t="s">
        <v>1841</v>
      </c>
      <c r="B677" s="1" t="s">
        <v>634</v>
      </c>
      <c r="C677" s="8">
        <v>1.4513597080881799</v>
      </c>
      <c r="D677" s="8">
        <v>4.3555682448963698E-2</v>
      </c>
      <c r="E677">
        <f>-LOG10(Table5[[#This Row],[Pairwise Td FDR]])</f>
        <v>1.3609551771606023</v>
      </c>
      <c r="I677" t="s">
        <v>1842</v>
      </c>
      <c r="J677" t="s">
        <v>635</v>
      </c>
      <c r="K677" s="19">
        <v>1.23628401452565</v>
      </c>
      <c r="L677" s="19">
        <v>4.4964854813164597E-2</v>
      </c>
      <c r="M677">
        <f>-LOG10(Table3[[#This Row],[Pairwise Td FDR2]])</f>
        <v>1.3471268045399301</v>
      </c>
    </row>
    <row r="678" spans="1:13" x14ac:dyDescent="0.35">
      <c r="A678" s="14" t="s">
        <v>1821</v>
      </c>
      <c r="B678" s="1" t="s">
        <v>1150</v>
      </c>
      <c r="C678" s="8">
        <v>1.4852468931872</v>
      </c>
      <c r="D678" s="8">
        <v>4.3590231684929301E-2</v>
      </c>
      <c r="E678">
        <f>-LOG10(Table5[[#This Row],[Pairwise Td FDR]])</f>
        <v>1.3606108226726363</v>
      </c>
      <c r="I678" t="s">
        <v>1898</v>
      </c>
      <c r="J678" t="s">
        <v>1198</v>
      </c>
      <c r="K678" s="19">
        <v>1.3346511623125199</v>
      </c>
      <c r="L678" s="19">
        <v>4.4964854813164597E-2</v>
      </c>
      <c r="M678">
        <f>-LOG10(Table3[[#This Row],[Pairwise Td FDR2]])</f>
        <v>1.3471268045399301</v>
      </c>
    </row>
    <row r="679" spans="1:13" x14ac:dyDescent="0.35">
      <c r="A679" s="14" t="s">
        <v>1822</v>
      </c>
      <c r="B679" s="1" t="s">
        <v>1151</v>
      </c>
      <c r="C679" s="8">
        <v>1.1839466429914101</v>
      </c>
      <c r="D679" s="8">
        <v>4.3590231684929301E-2</v>
      </c>
      <c r="E679">
        <f>-LOG10(Table5[[#This Row],[Pairwise Td FDR]])</f>
        <v>1.3606108226726363</v>
      </c>
      <c r="I679" t="s">
        <v>1905</v>
      </c>
      <c r="J679" t="s">
        <v>1204</v>
      </c>
      <c r="K679" s="19">
        <v>1.3275299920694299</v>
      </c>
      <c r="L679" s="19">
        <v>4.4964854813164597E-2</v>
      </c>
      <c r="M679">
        <f>-LOG10(Table3[[#This Row],[Pairwise Td FDR2]])</f>
        <v>1.3471268045399301</v>
      </c>
    </row>
    <row r="680" spans="1:13" x14ac:dyDescent="0.35">
      <c r="A680" s="14" t="s">
        <v>1742</v>
      </c>
      <c r="B680" s="1" t="s">
        <v>540</v>
      </c>
      <c r="C680" s="8">
        <v>1.2232068586029099</v>
      </c>
      <c r="D680" s="8">
        <v>4.38173423452431E-2</v>
      </c>
      <c r="E680">
        <f>-LOG10(Table5[[#This Row],[Pairwise Td FDR]])</f>
        <v>1.3583539672545017</v>
      </c>
      <c r="I680" t="s">
        <v>1933</v>
      </c>
      <c r="J680" t="s">
        <v>723</v>
      </c>
      <c r="K680" s="19">
        <v>1.24266018914973</v>
      </c>
      <c r="L680" s="19">
        <v>4.4964854813164597E-2</v>
      </c>
      <c r="M680">
        <f>-LOG10(Table3[[#This Row],[Pairwise Td FDR2]])</f>
        <v>1.3471268045399301</v>
      </c>
    </row>
    <row r="681" spans="1:13" x14ac:dyDescent="0.35">
      <c r="A681" s="14" t="s">
        <v>1366</v>
      </c>
      <c r="B681" s="1" t="s">
        <v>105</v>
      </c>
      <c r="C681" s="8">
        <v>1.2651554773643801</v>
      </c>
      <c r="D681" s="8">
        <v>4.38414431070272E-2</v>
      </c>
      <c r="E681">
        <f>-LOG10(Table5[[#This Row],[Pairwise Td FDR]])</f>
        <v>1.3581151588324543</v>
      </c>
      <c r="I681" t="s">
        <v>1495</v>
      </c>
      <c r="J681" t="s">
        <v>246</v>
      </c>
      <c r="K681" s="19">
        <v>1.1969902718199299</v>
      </c>
      <c r="L681" s="19">
        <v>4.50965596479454E-2</v>
      </c>
      <c r="M681">
        <f>-LOG10(Table3[[#This Row],[Pairwise Td FDR2]])</f>
        <v>1.3458565885633706</v>
      </c>
    </row>
    <row r="682" spans="1:13" x14ac:dyDescent="0.35">
      <c r="A682" s="14" t="s">
        <v>1517</v>
      </c>
      <c r="B682" s="1" t="s">
        <v>959</v>
      </c>
      <c r="C682" s="8">
        <v>1.3247960621797501</v>
      </c>
      <c r="D682" s="8">
        <v>4.3866498074747198E-2</v>
      </c>
      <c r="E682">
        <f>-LOG10(Table5[[#This Row],[Pairwise Td FDR]])</f>
        <v>1.3578670345605939</v>
      </c>
      <c r="I682" t="s">
        <v>1554</v>
      </c>
      <c r="J682" t="s">
        <v>988</v>
      </c>
      <c r="K682" s="19">
        <v>1.25407685621808</v>
      </c>
      <c r="L682" s="19">
        <v>4.5200347840457102E-2</v>
      </c>
      <c r="M682">
        <f>-LOG10(Table3[[#This Row],[Pairwise Td FDR2]])</f>
        <v>1.344858223051232</v>
      </c>
    </row>
    <row r="683" spans="1:13" x14ac:dyDescent="0.35">
      <c r="A683" s="14" t="s">
        <v>1756</v>
      </c>
      <c r="B683" s="1" t="s">
        <v>559</v>
      </c>
      <c r="C683" s="8">
        <v>1.1748668519858101</v>
      </c>
      <c r="D683" s="8">
        <v>4.3939590299387002E-2</v>
      </c>
      <c r="E683">
        <f>-LOG10(Table5[[#This Row],[Pairwise Td FDR]])</f>
        <v>1.3571439968361954</v>
      </c>
      <c r="I683" t="s">
        <v>1494</v>
      </c>
      <c r="J683" t="s">
        <v>245</v>
      </c>
      <c r="K683" s="19">
        <v>1.17905782936558</v>
      </c>
      <c r="L683" s="19">
        <v>4.5318290659367898E-2</v>
      </c>
      <c r="M683">
        <f>-LOG10(Table3[[#This Row],[Pairwise Td FDR2]])</f>
        <v>1.34372647946187</v>
      </c>
    </row>
    <row r="684" spans="1:13" x14ac:dyDescent="0.35">
      <c r="A684" s="14" t="s">
        <v>189</v>
      </c>
      <c r="B684" s="1" t="s">
        <v>189</v>
      </c>
      <c r="C684" s="8">
        <v>1.2680004948471999</v>
      </c>
      <c r="D684" s="8">
        <v>4.4152967644889698E-2</v>
      </c>
      <c r="E684">
        <f>-LOG10(Table5[[#This Row],[Pairwise Td FDR]])</f>
        <v>1.3550401009542297</v>
      </c>
      <c r="I684" t="s">
        <v>1601</v>
      </c>
      <c r="J684" t="s">
        <v>378</v>
      </c>
      <c r="K684" s="19">
        <v>1.2299570940281599</v>
      </c>
      <c r="L684" s="19">
        <v>4.5328439718192198E-2</v>
      </c>
      <c r="M684">
        <f>-LOG10(Table3[[#This Row],[Pairwise Td FDR2]])</f>
        <v>1.3436292298370027</v>
      </c>
    </row>
    <row r="685" spans="1:13" x14ac:dyDescent="0.35">
      <c r="A685" s="14" t="s">
        <v>1863</v>
      </c>
      <c r="B685" s="1" t="s">
        <v>1171</v>
      </c>
      <c r="C685" s="8">
        <v>1.20437621706376</v>
      </c>
      <c r="D685" s="8">
        <v>4.4232419623465601E-2</v>
      </c>
      <c r="E685">
        <f>-LOG10(Table5[[#This Row],[Pairwise Td FDR]])</f>
        <v>1.3542593029912964</v>
      </c>
      <c r="I685" t="s">
        <v>1991</v>
      </c>
      <c r="J685" t="s">
        <v>798</v>
      </c>
      <c r="K685" s="19">
        <v>1.28490103739149</v>
      </c>
      <c r="L685" s="19">
        <v>4.5333690560003602E-2</v>
      </c>
      <c r="M685">
        <f>-LOG10(Table3[[#This Row],[Pairwise Td FDR2]])</f>
        <v>1.3435789241223766</v>
      </c>
    </row>
    <row r="686" spans="1:13" x14ac:dyDescent="0.35">
      <c r="A686" s="14" t="s">
        <v>24</v>
      </c>
      <c r="B686" s="1" t="s">
        <v>24</v>
      </c>
      <c r="C686" s="8">
        <v>1.31863329504073</v>
      </c>
      <c r="D686" s="8">
        <v>4.4346802127379098E-2</v>
      </c>
      <c r="E686">
        <f>-LOG10(Table5[[#This Row],[Pairwise Td FDR]])</f>
        <v>1.3531376919203297</v>
      </c>
      <c r="I686" t="s">
        <v>1427</v>
      </c>
      <c r="J686" t="s">
        <v>899</v>
      </c>
      <c r="K686" s="19">
        <v>1.2274428347405499</v>
      </c>
      <c r="L686" s="19">
        <v>4.54091313149051E-2</v>
      </c>
      <c r="M686">
        <f>-LOG10(Table3[[#This Row],[Pairwise Td FDR2]])</f>
        <v>1.3428568061534658</v>
      </c>
    </row>
    <row r="687" spans="1:13" x14ac:dyDescent="0.35">
      <c r="A687" s="14" t="s">
        <v>1433</v>
      </c>
      <c r="B687" s="1" t="s">
        <v>903</v>
      </c>
      <c r="C687" s="8">
        <v>1.6822821628344</v>
      </c>
      <c r="D687" s="8">
        <v>4.43826971744474E-2</v>
      </c>
      <c r="E687">
        <f>-LOG10(Table5[[#This Row],[Pairwise Td FDR]])</f>
        <v>1.3527863088551146</v>
      </c>
      <c r="I687" t="s">
        <v>1333</v>
      </c>
      <c r="J687" t="s">
        <v>73</v>
      </c>
      <c r="K687" s="19">
        <v>1.65185468456301</v>
      </c>
      <c r="L687" s="19">
        <v>4.5476146706214797E-2</v>
      </c>
      <c r="M687">
        <f>-LOG10(Table3[[#This Row],[Pairwise Td FDR2]])</f>
        <v>1.3422163411506223</v>
      </c>
    </row>
    <row r="688" spans="1:13" x14ac:dyDescent="0.35">
      <c r="A688" s="14" t="s">
        <v>1434</v>
      </c>
      <c r="B688" s="1" t="s">
        <v>181</v>
      </c>
      <c r="C688" s="8">
        <v>-2.60420495005018</v>
      </c>
      <c r="D688" s="8">
        <v>4.4384949909753203E-2</v>
      </c>
      <c r="E688">
        <f>-LOG10(Table5[[#This Row],[Pairwise Td FDR]])</f>
        <v>1.3527642659026462</v>
      </c>
      <c r="I688" t="s">
        <v>1481</v>
      </c>
      <c r="J688" t="s">
        <v>232</v>
      </c>
      <c r="K688" s="19">
        <v>1.19728980391521</v>
      </c>
      <c r="L688" s="19">
        <v>4.5556787744049303E-2</v>
      </c>
      <c r="M688">
        <f>-LOG10(Table3[[#This Row],[Pairwise Td FDR2]])</f>
        <v>1.3414469060638861</v>
      </c>
    </row>
    <row r="689" spans="1:13" x14ac:dyDescent="0.35">
      <c r="A689" s="14" t="s">
        <v>1654</v>
      </c>
      <c r="B689" s="1" t="s">
        <v>1042</v>
      </c>
      <c r="C689" s="8">
        <v>2.8677374507370099</v>
      </c>
      <c r="D689" s="8">
        <v>4.4384949909753203E-2</v>
      </c>
      <c r="E689">
        <f>-LOG10(Table5[[#This Row],[Pairwise Td FDR]])</f>
        <v>1.3527642659026462</v>
      </c>
      <c r="I689" t="s">
        <v>1563</v>
      </c>
      <c r="J689" t="s">
        <v>11</v>
      </c>
      <c r="K689" s="19">
        <v>1.22058396187819</v>
      </c>
      <c r="L689" s="19">
        <v>4.5558567806811598E-2</v>
      </c>
      <c r="M689">
        <f>-LOG10(Table3[[#This Row],[Pairwise Td FDR2]])</f>
        <v>1.3414299369936227</v>
      </c>
    </row>
    <row r="690" spans="1:13" x14ac:dyDescent="0.35">
      <c r="A690" s="14" t="s">
        <v>743</v>
      </c>
      <c r="B690" s="1" t="s">
        <v>743</v>
      </c>
      <c r="C690" s="8">
        <v>1.3802993755222599</v>
      </c>
      <c r="D690" s="8">
        <v>4.4510992512763803E-2</v>
      </c>
      <c r="E690">
        <f>-LOG10(Table5[[#This Row],[Pairwise Td FDR]])</f>
        <v>1.3515327216462401</v>
      </c>
      <c r="I690" t="s">
        <v>1404</v>
      </c>
      <c r="J690" t="s">
        <v>149</v>
      </c>
      <c r="K690" s="19">
        <v>1.2155527852554999</v>
      </c>
      <c r="L690" s="19">
        <v>4.5644045756881399E-2</v>
      </c>
      <c r="M690">
        <f>-LOG10(Table3[[#This Row],[Pairwise Td FDR2]])</f>
        <v>1.3406158679344433</v>
      </c>
    </row>
    <row r="691" spans="1:13" x14ac:dyDescent="0.35">
      <c r="A691" s="14" t="s">
        <v>1732</v>
      </c>
      <c r="B691" s="1" t="s">
        <v>532</v>
      </c>
      <c r="C691" s="8">
        <v>1.1922205530715999</v>
      </c>
      <c r="D691" s="8">
        <v>4.4566337085802897E-2</v>
      </c>
      <c r="E691">
        <f>-LOG10(Table5[[#This Row],[Pairwise Td FDR]])</f>
        <v>1.3509930591782406</v>
      </c>
      <c r="I691" t="s">
        <v>1647</v>
      </c>
      <c r="J691" t="s">
        <v>430</v>
      </c>
      <c r="K691" s="19">
        <v>1.4939209766262</v>
      </c>
      <c r="L691" s="19">
        <v>4.56770486272415E-2</v>
      </c>
      <c r="M691">
        <f>-LOG10(Table3[[#This Row],[Pairwise Td FDR2]])</f>
        <v>1.3403019653207042</v>
      </c>
    </row>
    <row r="692" spans="1:13" x14ac:dyDescent="0.35">
      <c r="A692" s="14" t="s">
        <v>1986</v>
      </c>
      <c r="B692" s="1" t="s">
        <v>794</v>
      </c>
      <c r="C692" s="8">
        <v>1.2018503732653201</v>
      </c>
      <c r="D692" s="8">
        <v>4.4566337085802897E-2</v>
      </c>
      <c r="E692">
        <f>-LOG10(Table5[[#This Row],[Pairwise Td FDR]])</f>
        <v>1.3509930591782406</v>
      </c>
      <c r="I692" t="s">
        <v>1414</v>
      </c>
      <c r="J692" t="s">
        <v>893</v>
      </c>
      <c r="K692" s="19">
        <v>1.4036544727451801</v>
      </c>
      <c r="L692" s="19">
        <v>4.5961215839932998E-2</v>
      </c>
      <c r="M692">
        <f>-LOG10(Table3[[#This Row],[Pairwise Td FDR2]])</f>
        <v>1.3376084911763213</v>
      </c>
    </row>
    <row r="693" spans="1:13" x14ac:dyDescent="0.35">
      <c r="A693" s="14" t="s">
        <v>1441</v>
      </c>
      <c r="B693" s="1" t="s">
        <v>907</v>
      </c>
      <c r="C693" s="8">
        <v>1.56397257364955</v>
      </c>
      <c r="D693" s="8">
        <v>4.4706461827525197E-2</v>
      </c>
      <c r="E693">
        <f>-LOG10(Table5[[#This Row],[Pairwise Td FDR]])</f>
        <v>1.349629699838647</v>
      </c>
      <c r="I693" t="s">
        <v>1959</v>
      </c>
      <c r="J693" t="s">
        <v>749</v>
      </c>
      <c r="K693" s="19">
        <v>1.2913254986767999</v>
      </c>
      <c r="L693" s="19">
        <v>4.5961215839932998E-2</v>
      </c>
      <c r="M693">
        <f>-LOG10(Table3[[#This Row],[Pairwise Td FDR2]])</f>
        <v>1.3376084911763213</v>
      </c>
    </row>
    <row r="694" spans="1:13" x14ac:dyDescent="0.35">
      <c r="A694" s="14" t="s">
        <v>1456</v>
      </c>
      <c r="B694" s="1" t="s">
        <v>920</v>
      </c>
      <c r="C694" s="8">
        <v>1.5410448029694299</v>
      </c>
      <c r="D694" s="8">
        <v>4.4806227118200703E-2</v>
      </c>
      <c r="E694">
        <f>-LOG10(Table5[[#This Row],[Pairwise Td FDR]])</f>
        <v>1.3486616240568428</v>
      </c>
      <c r="I694" t="s">
        <v>1642</v>
      </c>
      <c r="J694" t="s">
        <v>1041</v>
      </c>
      <c r="K694" s="19">
        <v>1.4726846748559499</v>
      </c>
      <c r="L694" s="19">
        <v>4.5993781234149503E-2</v>
      </c>
      <c r="M694">
        <f>-LOG10(Table3[[#This Row],[Pairwise Td FDR2]])</f>
        <v>1.3373008848025405</v>
      </c>
    </row>
    <row r="695" spans="1:13" x14ac:dyDescent="0.35">
      <c r="A695" s="14" t="s">
        <v>1355</v>
      </c>
      <c r="B695" s="1" t="s">
        <v>95</v>
      </c>
      <c r="C695" s="8">
        <v>1.2111086551938699</v>
      </c>
      <c r="D695" s="8">
        <v>4.4964854813164597E-2</v>
      </c>
      <c r="E695">
        <f>-LOG10(Table5[[#This Row],[Pairwise Td FDR]])</f>
        <v>1.3471268045399301</v>
      </c>
      <c r="I695" t="s">
        <v>1879</v>
      </c>
      <c r="J695" t="s">
        <v>1183</v>
      </c>
      <c r="K695" s="19">
        <v>1.2043985124258101</v>
      </c>
      <c r="L695" s="19">
        <v>4.6039778754799497E-2</v>
      </c>
      <c r="M695">
        <f>-LOG10(Table3[[#This Row],[Pairwise Td FDR2]])</f>
        <v>1.3368667720492093</v>
      </c>
    </row>
    <row r="696" spans="1:13" x14ac:dyDescent="0.35">
      <c r="A696" s="14" t="s">
        <v>1403</v>
      </c>
      <c r="B696" s="1" t="s">
        <v>148</v>
      </c>
      <c r="C696" s="8">
        <v>1.81732269787513</v>
      </c>
      <c r="D696" s="8">
        <v>4.4964854813164597E-2</v>
      </c>
      <c r="E696">
        <f>-LOG10(Table5[[#This Row],[Pairwise Td FDR]])</f>
        <v>1.3471268045399301</v>
      </c>
      <c r="I696" t="s">
        <v>1941</v>
      </c>
      <c r="J696" t="s">
        <v>733</v>
      </c>
      <c r="K696" s="19">
        <v>1.5212408650771101</v>
      </c>
      <c r="L696" s="19">
        <v>4.6061794236108601E-2</v>
      </c>
      <c r="M696">
        <f>-LOG10(Table3[[#This Row],[Pairwise Td FDR2]])</f>
        <v>1.3366591490538444</v>
      </c>
    </row>
    <row r="697" spans="1:13" x14ac:dyDescent="0.35">
      <c r="A697" s="14" t="s">
        <v>1620</v>
      </c>
      <c r="B697" s="1" t="s">
        <v>400</v>
      </c>
      <c r="C697" s="8">
        <v>1.3356812024787901</v>
      </c>
      <c r="D697" s="8">
        <v>4.4964854813164597E-2</v>
      </c>
      <c r="E697">
        <f>-LOG10(Table5[[#This Row],[Pairwise Td FDR]])</f>
        <v>1.3471268045399301</v>
      </c>
      <c r="I697" t="s">
        <v>1314</v>
      </c>
      <c r="J697" t="s">
        <v>1</v>
      </c>
      <c r="K697" s="19">
        <v>1.2113686377354</v>
      </c>
      <c r="L697" s="19">
        <v>4.6148965355984999E-2</v>
      </c>
      <c r="M697">
        <f>-LOG10(Table3[[#This Row],[Pairwise Td FDR2]])</f>
        <v>1.335838031262629</v>
      </c>
    </row>
    <row r="698" spans="1:13" x14ac:dyDescent="0.35">
      <c r="A698" s="14" t="s">
        <v>1705</v>
      </c>
      <c r="B698" s="1" t="s">
        <v>504</v>
      </c>
      <c r="C698" s="8">
        <v>1.58388136117971</v>
      </c>
      <c r="D698" s="8">
        <v>4.4964854813164597E-2</v>
      </c>
      <c r="E698">
        <f>-LOG10(Table5[[#This Row],[Pairwise Td FDR]])</f>
        <v>1.3471268045399301</v>
      </c>
      <c r="I698" t="s">
        <v>369</v>
      </c>
      <c r="J698" t="s">
        <v>369</v>
      </c>
      <c r="K698" s="19">
        <v>-1.32055676025706</v>
      </c>
      <c r="L698" s="19">
        <v>4.6148965355984999E-2</v>
      </c>
      <c r="M698">
        <f>-LOG10(Table3[[#This Row],[Pairwise Td FDR2]])</f>
        <v>1.335838031262629</v>
      </c>
    </row>
    <row r="699" spans="1:13" x14ac:dyDescent="0.35">
      <c r="A699" s="14" t="s">
        <v>543</v>
      </c>
      <c r="B699" s="1" t="s">
        <v>543</v>
      </c>
      <c r="C699" s="8">
        <v>1.22947160526592</v>
      </c>
      <c r="D699" s="8">
        <v>4.4964854813164597E-2</v>
      </c>
      <c r="E699">
        <f>-LOG10(Table5[[#This Row],[Pairwise Td FDR]])</f>
        <v>1.3471268045399301</v>
      </c>
      <c r="I699" t="s">
        <v>1619</v>
      </c>
      <c r="J699" t="s">
        <v>1029</v>
      </c>
      <c r="K699" s="19">
        <v>1.4675718248385099</v>
      </c>
      <c r="L699" s="19">
        <v>4.6148965355984999E-2</v>
      </c>
      <c r="M699">
        <f>-LOG10(Table3[[#This Row],[Pairwise Td FDR2]])</f>
        <v>1.335838031262629</v>
      </c>
    </row>
    <row r="700" spans="1:13" x14ac:dyDescent="0.35">
      <c r="A700" s="14" t="s">
        <v>1842</v>
      </c>
      <c r="B700" s="1" t="s">
        <v>635</v>
      </c>
      <c r="C700" s="8">
        <v>1.23628401452565</v>
      </c>
      <c r="D700" s="8">
        <v>4.4964854813164597E-2</v>
      </c>
      <c r="E700">
        <f>-LOG10(Table5[[#This Row],[Pairwise Td FDR]])</f>
        <v>1.3471268045399301</v>
      </c>
      <c r="I700" t="s">
        <v>1711</v>
      </c>
      <c r="J700" t="s">
        <v>1078</v>
      </c>
      <c r="K700" s="19">
        <v>1.53500882973213</v>
      </c>
      <c r="L700" s="19">
        <v>4.6148965355984999E-2</v>
      </c>
      <c r="M700">
        <f>-LOG10(Table3[[#This Row],[Pairwise Td FDR2]])</f>
        <v>1.335838031262629</v>
      </c>
    </row>
    <row r="701" spans="1:13" x14ac:dyDescent="0.35">
      <c r="A701" s="14" t="s">
        <v>1898</v>
      </c>
      <c r="B701" s="1" t="s">
        <v>1198</v>
      </c>
      <c r="C701" s="8">
        <v>1.3346511623125199</v>
      </c>
      <c r="D701" s="8">
        <v>4.4964854813164597E-2</v>
      </c>
      <c r="E701">
        <f>-LOG10(Table5[[#This Row],[Pairwise Td FDR]])</f>
        <v>1.3471268045399301</v>
      </c>
      <c r="I701" t="s">
        <v>1731</v>
      </c>
      <c r="J701" t="s">
        <v>531</v>
      </c>
      <c r="K701" s="19">
        <v>-1.3714281668388699</v>
      </c>
      <c r="L701" s="19">
        <v>4.6148965355984999E-2</v>
      </c>
      <c r="M701">
        <f>-LOG10(Table3[[#This Row],[Pairwise Td FDR2]])</f>
        <v>1.335838031262629</v>
      </c>
    </row>
    <row r="702" spans="1:13" x14ac:dyDescent="0.35">
      <c r="A702" s="14" t="s">
        <v>1905</v>
      </c>
      <c r="B702" s="1" t="s">
        <v>1204</v>
      </c>
      <c r="C702" s="8">
        <v>1.3275299920694299</v>
      </c>
      <c r="D702" s="8">
        <v>4.4964854813164597E-2</v>
      </c>
      <c r="E702">
        <f>-LOG10(Table5[[#This Row],[Pairwise Td FDR]])</f>
        <v>1.3471268045399301</v>
      </c>
      <c r="I702" t="s">
        <v>1947</v>
      </c>
      <c r="J702" t="s">
        <v>1234</v>
      </c>
      <c r="K702" s="19">
        <v>1.609531945004</v>
      </c>
      <c r="L702" s="19">
        <v>4.6148965355984999E-2</v>
      </c>
      <c r="M702">
        <f>-LOG10(Table3[[#This Row],[Pairwise Td FDR2]])</f>
        <v>1.335838031262629</v>
      </c>
    </row>
    <row r="703" spans="1:13" x14ac:dyDescent="0.35">
      <c r="A703" s="14" t="s">
        <v>1933</v>
      </c>
      <c r="B703" s="1" t="s">
        <v>723</v>
      </c>
      <c r="C703" s="8">
        <v>1.24266018914973</v>
      </c>
      <c r="D703" s="8">
        <v>4.4964854813164597E-2</v>
      </c>
      <c r="E703">
        <f>-LOG10(Table5[[#This Row],[Pairwise Td FDR]])</f>
        <v>1.3471268045399301</v>
      </c>
      <c r="I703" t="s">
        <v>425</v>
      </c>
      <c r="J703" t="s">
        <v>425</v>
      </c>
      <c r="K703" s="19">
        <v>1.3254607591451699</v>
      </c>
      <c r="L703" s="19">
        <v>4.6155262755218703E-2</v>
      </c>
      <c r="M703">
        <f>-LOG10(Table3[[#This Row],[Pairwise Td FDR2]])</f>
        <v>1.3357787723143069</v>
      </c>
    </row>
    <row r="704" spans="1:13" x14ac:dyDescent="0.35">
      <c r="A704" s="14" t="s">
        <v>1495</v>
      </c>
      <c r="B704" s="1" t="s">
        <v>246</v>
      </c>
      <c r="C704" s="8">
        <v>1.1969902718199299</v>
      </c>
      <c r="D704" s="8">
        <v>4.50965596479454E-2</v>
      </c>
      <c r="E704">
        <f>-LOG10(Table5[[#This Row],[Pairwise Td FDR]])</f>
        <v>1.3458565885633706</v>
      </c>
      <c r="I704" t="s">
        <v>1749</v>
      </c>
      <c r="J704" t="s">
        <v>1095</v>
      </c>
      <c r="K704" s="19">
        <v>1.7336643150242901</v>
      </c>
      <c r="L704" s="19">
        <v>4.6155262755218703E-2</v>
      </c>
      <c r="M704">
        <f>-LOG10(Table3[[#This Row],[Pairwise Td FDR2]])</f>
        <v>1.3357787723143069</v>
      </c>
    </row>
    <row r="705" spans="1:13" x14ac:dyDescent="0.35">
      <c r="A705" s="14" t="s">
        <v>1554</v>
      </c>
      <c r="B705" s="1" t="s">
        <v>988</v>
      </c>
      <c r="C705" s="8">
        <v>1.25407685621808</v>
      </c>
      <c r="D705" s="8">
        <v>4.5200347840457102E-2</v>
      </c>
      <c r="E705">
        <f>-LOG10(Table5[[#This Row],[Pairwise Td FDR]])</f>
        <v>1.344858223051232</v>
      </c>
      <c r="I705" t="s">
        <v>1864</v>
      </c>
      <c r="J705" t="s">
        <v>1172</v>
      </c>
      <c r="K705" s="19">
        <v>1.1894645807617401</v>
      </c>
      <c r="L705" s="19">
        <v>4.6155262755218703E-2</v>
      </c>
      <c r="M705">
        <f>-LOG10(Table3[[#This Row],[Pairwise Td FDR2]])</f>
        <v>1.3357787723143069</v>
      </c>
    </row>
    <row r="706" spans="1:13" x14ac:dyDescent="0.35">
      <c r="A706" s="14" t="s">
        <v>1494</v>
      </c>
      <c r="B706" s="1" t="s">
        <v>245</v>
      </c>
      <c r="C706" s="8">
        <v>1.17905782936558</v>
      </c>
      <c r="D706" s="8">
        <v>4.5318290659367898E-2</v>
      </c>
      <c r="E706">
        <f>-LOG10(Table5[[#This Row],[Pairwise Td FDR]])</f>
        <v>1.34372647946187</v>
      </c>
      <c r="I706" t="s">
        <v>1787</v>
      </c>
      <c r="J706" t="s">
        <v>1125</v>
      </c>
      <c r="K706" s="19">
        <v>-1.47027557055094</v>
      </c>
      <c r="L706" s="19">
        <v>4.6177869301731803E-2</v>
      </c>
      <c r="M706">
        <f>-LOG10(Table3[[#This Row],[Pairwise Td FDR2]])</f>
        <v>1.3355661097871512</v>
      </c>
    </row>
    <row r="707" spans="1:13" x14ac:dyDescent="0.35">
      <c r="A707" s="14" t="s">
        <v>1601</v>
      </c>
      <c r="B707" s="1" t="s">
        <v>378</v>
      </c>
      <c r="C707" s="8">
        <v>1.2299570940281599</v>
      </c>
      <c r="D707" s="8">
        <v>4.5328439718192198E-2</v>
      </c>
      <c r="E707">
        <f>-LOG10(Table5[[#This Row],[Pairwise Td FDR]])</f>
        <v>1.3436292298370027</v>
      </c>
      <c r="I707" t="s">
        <v>2010</v>
      </c>
      <c r="J707" t="s">
        <v>819</v>
      </c>
      <c r="K707" s="19">
        <v>1.2987784705640999</v>
      </c>
      <c r="L707" s="19">
        <v>4.6300003223777801E-2</v>
      </c>
      <c r="M707">
        <f>-LOG10(Table3[[#This Row],[Pairwise Td FDR2]])</f>
        <v>1.3344189787429785</v>
      </c>
    </row>
    <row r="708" spans="1:13" x14ac:dyDescent="0.35">
      <c r="A708" s="14" t="s">
        <v>1991</v>
      </c>
      <c r="B708" s="1" t="s">
        <v>798</v>
      </c>
      <c r="C708" s="8">
        <v>1.28490103739149</v>
      </c>
      <c r="D708" s="8">
        <v>4.5333690560003602E-2</v>
      </c>
      <c r="E708">
        <f>-LOG10(Table5[[#This Row],[Pairwise Td FDR]])</f>
        <v>1.3435789241223766</v>
      </c>
      <c r="I708" t="s">
        <v>1556</v>
      </c>
      <c r="J708" t="s">
        <v>323</v>
      </c>
      <c r="K708" s="19">
        <v>1.2882652345216401</v>
      </c>
      <c r="L708" s="19">
        <v>4.6372783303499497E-2</v>
      </c>
      <c r="M708">
        <f>-LOG10(Table3[[#This Row],[Pairwise Td FDR2]])</f>
        <v>1.3337368368823892</v>
      </c>
    </row>
    <row r="709" spans="1:13" x14ac:dyDescent="0.35">
      <c r="A709" s="14" t="s">
        <v>1427</v>
      </c>
      <c r="B709" s="1" t="s">
        <v>899</v>
      </c>
      <c r="C709" s="8">
        <v>1.2274428347405499</v>
      </c>
      <c r="D709" s="8">
        <v>4.54091313149051E-2</v>
      </c>
      <c r="E709">
        <f>-LOG10(Table5[[#This Row],[Pairwise Td FDR]])</f>
        <v>1.3428568061534658</v>
      </c>
      <c r="I709" t="s">
        <v>1865</v>
      </c>
      <c r="J709" t="s">
        <v>660</v>
      </c>
      <c r="K709" s="19">
        <v>-1.41060262293551</v>
      </c>
      <c r="L709" s="19">
        <v>4.63875895447649E-2</v>
      </c>
      <c r="M709">
        <f>-LOG10(Table3[[#This Row],[Pairwise Td FDR2]])</f>
        <v>1.333598194297491</v>
      </c>
    </row>
    <row r="710" spans="1:13" x14ac:dyDescent="0.35">
      <c r="A710" s="14" t="s">
        <v>1333</v>
      </c>
      <c r="B710" s="1" t="s">
        <v>73</v>
      </c>
      <c r="C710" s="8">
        <v>1.65185468456301</v>
      </c>
      <c r="D710" s="8">
        <v>4.5476146706214797E-2</v>
      </c>
      <c r="E710">
        <f>-LOG10(Table5[[#This Row],[Pairwise Td FDR]])</f>
        <v>1.3422163411506223</v>
      </c>
      <c r="I710" t="s">
        <v>2007</v>
      </c>
      <c r="J710" t="s">
        <v>816</v>
      </c>
      <c r="K710" s="19">
        <v>2.18130864557912</v>
      </c>
      <c r="L710" s="19">
        <v>4.63875895447649E-2</v>
      </c>
      <c r="M710">
        <f>-LOG10(Table3[[#This Row],[Pairwise Td FDR2]])</f>
        <v>1.333598194297491</v>
      </c>
    </row>
    <row r="711" spans="1:13" x14ac:dyDescent="0.35">
      <c r="A711" s="14" t="s">
        <v>1481</v>
      </c>
      <c r="B711" s="1" t="s">
        <v>232</v>
      </c>
      <c r="C711" s="8">
        <v>1.19728980391521</v>
      </c>
      <c r="D711" s="8">
        <v>4.5556787744049303E-2</v>
      </c>
      <c r="E711">
        <f>-LOG10(Table5[[#This Row],[Pairwise Td FDR]])</f>
        <v>1.3414469060638861</v>
      </c>
      <c r="I711" t="s">
        <v>1459</v>
      </c>
      <c r="J711" t="s">
        <v>210</v>
      </c>
      <c r="K711" s="19">
        <v>1.42743893489459</v>
      </c>
      <c r="L711" s="19">
        <v>4.6553814330605903E-2</v>
      </c>
      <c r="M711">
        <f>-LOG10(Table3[[#This Row],[Pairwise Td FDR2]])</f>
        <v>1.3320447298304574</v>
      </c>
    </row>
    <row r="712" spans="1:13" x14ac:dyDescent="0.35">
      <c r="A712" s="14" t="s">
        <v>1563</v>
      </c>
      <c r="B712" s="1" t="s">
        <v>11</v>
      </c>
      <c r="C712" s="8">
        <v>1.22058396187819</v>
      </c>
      <c r="D712" s="8">
        <v>4.5558567806811598E-2</v>
      </c>
      <c r="E712">
        <f>-LOG10(Table5[[#This Row],[Pairwise Td FDR]])</f>
        <v>1.3414299369936227</v>
      </c>
      <c r="I712" t="s">
        <v>949</v>
      </c>
      <c r="J712" t="s">
        <v>949</v>
      </c>
      <c r="K712" s="19">
        <v>1.2705742665513899</v>
      </c>
      <c r="L712" s="19">
        <v>4.6553814330605903E-2</v>
      </c>
      <c r="M712">
        <f>-LOG10(Table3[[#This Row],[Pairwise Td FDR2]])</f>
        <v>1.3320447298304574</v>
      </c>
    </row>
    <row r="713" spans="1:13" x14ac:dyDescent="0.35">
      <c r="A713" s="14" t="s">
        <v>1404</v>
      </c>
      <c r="B713" s="1" t="s">
        <v>149</v>
      </c>
      <c r="C713" s="8">
        <v>1.2155527852554999</v>
      </c>
      <c r="D713" s="8">
        <v>4.5644045756881399E-2</v>
      </c>
      <c r="E713">
        <f>-LOG10(Table5[[#This Row],[Pairwise Td FDR]])</f>
        <v>1.3406158679344433</v>
      </c>
      <c r="I713" t="s">
        <v>1808</v>
      </c>
      <c r="J713" t="s">
        <v>23</v>
      </c>
      <c r="K713" s="19">
        <v>1.1742730566612101</v>
      </c>
      <c r="L713" s="19">
        <v>4.6553814330605903E-2</v>
      </c>
      <c r="M713">
        <f>-LOG10(Table3[[#This Row],[Pairwise Td FDR2]])</f>
        <v>1.3320447298304574</v>
      </c>
    </row>
    <row r="714" spans="1:13" x14ac:dyDescent="0.35">
      <c r="A714" s="14" t="s">
        <v>1647</v>
      </c>
      <c r="B714" s="1" t="s">
        <v>430</v>
      </c>
      <c r="C714" s="8">
        <v>1.4939209766262</v>
      </c>
      <c r="D714" s="8">
        <v>4.56770486272415E-2</v>
      </c>
      <c r="E714">
        <f>-LOG10(Table5[[#This Row],[Pairwise Td FDR]])</f>
        <v>1.3403019653207042</v>
      </c>
      <c r="I714" t="s">
        <v>1419</v>
      </c>
      <c r="J714" t="s">
        <v>165</v>
      </c>
      <c r="K714" s="19">
        <v>1.17848264607664</v>
      </c>
      <c r="L714" s="19">
        <v>4.6619123303400303E-2</v>
      </c>
      <c r="M714">
        <f>-LOG10(Table3[[#This Row],[Pairwise Td FDR2]])</f>
        <v>1.3314358978698302</v>
      </c>
    </row>
    <row r="715" spans="1:13" x14ac:dyDescent="0.35">
      <c r="A715" s="14" t="s">
        <v>1414</v>
      </c>
      <c r="B715" s="1" t="s">
        <v>893</v>
      </c>
      <c r="C715" s="8">
        <v>1.4036544727451801</v>
      </c>
      <c r="D715" s="8">
        <v>4.5961215839932998E-2</v>
      </c>
      <c r="E715">
        <f>-LOG10(Table5[[#This Row],[Pairwise Td FDR]])</f>
        <v>1.3376084911763213</v>
      </c>
      <c r="I715" t="s">
        <v>606</v>
      </c>
      <c r="J715" t="s">
        <v>606</v>
      </c>
      <c r="K715" s="19">
        <v>1.90736758860344</v>
      </c>
      <c r="L715" s="19">
        <v>4.6619123303400303E-2</v>
      </c>
      <c r="M715">
        <f>-LOG10(Table3[[#This Row],[Pairwise Td FDR2]])</f>
        <v>1.3314358978698302</v>
      </c>
    </row>
    <row r="716" spans="1:13" x14ac:dyDescent="0.35">
      <c r="A716" s="14" t="s">
        <v>1959</v>
      </c>
      <c r="B716" s="1" t="s">
        <v>749</v>
      </c>
      <c r="C716" s="8">
        <v>1.2913254986767999</v>
      </c>
      <c r="D716" s="8">
        <v>4.5961215839932998E-2</v>
      </c>
      <c r="E716">
        <f>-LOG10(Table5[[#This Row],[Pairwise Td FDR]])</f>
        <v>1.3376084911763213</v>
      </c>
      <c r="I716" t="s">
        <v>1560</v>
      </c>
      <c r="J716" t="s">
        <v>328</v>
      </c>
      <c r="K716" s="19">
        <v>1.1938061340469699</v>
      </c>
      <c r="L716" s="19">
        <v>4.6710648022010998E-2</v>
      </c>
      <c r="M716">
        <f>-LOG10(Table3[[#This Row],[Pairwise Td FDR2]])</f>
        <v>1.3305841076548131</v>
      </c>
    </row>
    <row r="717" spans="1:13" x14ac:dyDescent="0.35">
      <c r="A717" s="14" t="s">
        <v>1642</v>
      </c>
      <c r="B717" s="1" t="s">
        <v>1041</v>
      </c>
      <c r="C717" s="8">
        <v>1.4726846748559499</v>
      </c>
      <c r="D717" s="8">
        <v>4.5993781234149503E-2</v>
      </c>
      <c r="E717">
        <f>-LOG10(Table5[[#This Row],[Pairwise Td FDR]])</f>
        <v>1.3373008848025405</v>
      </c>
      <c r="I717" t="s">
        <v>1814</v>
      </c>
      <c r="J717" t="s">
        <v>612</v>
      </c>
      <c r="K717" s="19">
        <v>1.2190360073686199</v>
      </c>
      <c r="L717" s="19">
        <v>4.6710648022010998E-2</v>
      </c>
      <c r="M717">
        <f>-LOG10(Table3[[#This Row],[Pairwise Td FDR2]])</f>
        <v>1.3305841076548131</v>
      </c>
    </row>
    <row r="718" spans="1:13" x14ac:dyDescent="0.35">
      <c r="A718" s="14" t="s">
        <v>1879</v>
      </c>
      <c r="B718" s="1" t="s">
        <v>1183</v>
      </c>
      <c r="C718" s="8">
        <v>1.2043985124258101</v>
      </c>
      <c r="D718" s="8">
        <v>4.6039778754799497E-2</v>
      </c>
      <c r="E718">
        <f>-LOG10(Table5[[#This Row],[Pairwise Td FDR]])</f>
        <v>1.3368667720492093</v>
      </c>
      <c r="I718" t="s">
        <v>1876</v>
      </c>
      <c r="J718" t="s">
        <v>673</v>
      </c>
      <c r="K718" s="19">
        <v>1.54424580544736</v>
      </c>
      <c r="L718" s="19">
        <v>4.6710648022010998E-2</v>
      </c>
      <c r="M718">
        <f>-LOG10(Table3[[#This Row],[Pairwise Td FDR2]])</f>
        <v>1.3305841076548131</v>
      </c>
    </row>
    <row r="719" spans="1:13" x14ac:dyDescent="0.35">
      <c r="A719" s="14" t="s">
        <v>1941</v>
      </c>
      <c r="B719" s="1" t="s">
        <v>733</v>
      </c>
      <c r="C719" s="8">
        <v>1.5212408650771101</v>
      </c>
      <c r="D719" s="8">
        <v>4.6061794236108601E-2</v>
      </c>
      <c r="E719">
        <f>-LOG10(Table5[[#This Row],[Pairwise Td FDR]])</f>
        <v>1.3366591490538444</v>
      </c>
      <c r="I719" t="s">
        <v>1621</v>
      </c>
      <c r="J719" t="s">
        <v>1033</v>
      </c>
      <c r="K719" s="19">
        <v>1.22532867913305</v>
      </c>
      <c r="L719" s="19">
        <v>4.6781536894786299E-2</v>
      </c>
      <c r="M719">
        <f>-LOG10(Table3[[#This Row],[Pairwise Td FDR2]])</f>
        <v>1.3299255145926876</v>
      </c>
    </row>
    <row r="720" spans="1:13" x14ac:dyDescent="0.35">
      <c r="A720" s="14" t="s">
        <v>1314</v>
      </c>
      <c r="B720" s="1" t="s">
        <v>1</v>
      </c>
      <c r="C720" s="8">
        <v>1.2113686377354</v>
      </c>
      <c r="D720" s="8">
        <v>4.6148965355984999E-2</v>
      </c>
      <c r="E720">
        <f>-LOG10(Table5[[#This Row],[Pairwise Td FDR]])</f>
        <v>1.335838031262629</v>
      </c>
      <c r="I720" t="s">
        <v>1746</v>
      </c>
      <c r="J720" t="s">
        <v>1093</v>
      </c>
      <c r="K720" s="19">
        <v>1.3218742378830901</v>
      </c>
      <c r="L720" s="19">
        <v>4.6848769811033197E-2</v>
      </c>
      <c r="M720">
        <f>-LOG10(Table3[[#This Row],[Pairwise Td FDR2]])</f>
        <v>1.3293018086458821</v>
      </c>
    </row>
    <row r="721" spans="1:13" x14ac:dyDescent="0.35">
      <c r="A721" s="14" t="s">
        <v>369</v>
      </c>
      <c r="B721" s="1" t="s">
        <v>369</v>
      </c>
      <c r="C721" s="8">
        <v>-1.32055676025706</v>
      </c>
      <c r="D721" s="8">
        <v>4.6148965355984999E-2</v>
      </c>
      <c r="E721">
        <f>-LOG10(Table5[[#This Row],[Pairwise Td FDR]])</f>
        <v>1.335838031262629</v>
      </c>
      <c r="I721" t="s">
        <v>1417</v>
      </c>
      <c r="J721" t="s">
        <v>163</v>
      </c>
      <c r="K721" s="19">
        <v>1.1905670530343699</v>
      </c>
      <c r="L721" s="19">
        <v>4.68576094683502E-2</v>
      </c>
      <c r="M721">
        <f>-LOG10(Table3[[#This Row],[Pairwise Td FDR2]])</f>
        <v>1.3292198715475629</v>
      </c>
    </row>
    <row r="722" spans="1:13" x14ac:dyDescent="0.35">
      <c r="A722" s="14" t="s">
        <v>1619</v>
      </c>
      <c r="B722" s="1" t="s">
        <v>1029</v>
      </c>
      <c r="C722" s="8">
        <v>1.4675718248385099</v>
      </c>
      <c r="D722" s="8">
        <v>4.6148965355984999E-2</v>
      </c>
      <c r="E722">
        <f>-LOG10(Table5[[#This Row],[Pairwise Td FDR]])</f>
        <v>1.335838031262629</v>
      </c>
      <c r="I722" t="s">
        <v>1420</v>
      </c>
      <c r="J722" t="s">
        <v>166</v>
      </c>
      <c r="K722" s="19">
        <v>1.73718045670633</v>
      </c>
      <c r="L722" s="19">
        <v>4.7000376683668403E-2</v>
      </c>
      <c r="M722">
        <f>-LOG10(Table3[[#This Row],[Pairwise Td FDR2]])</f>
        <v>1.3278986614050685</v>
      </c>
    </row>
    <row r="723" spans="1:13" x14ac:dyDescent="0.35">
      <c r="A723" s="14" t="s">
        <v>1711</v>
      </c>
      <c r="B723" s="1" t="s">
        <v>1078</v>
      </c>
      <c r="C723" s="8">
        <v>1.53500882973213</v>
      </c>
      <c r="D723" s="8">
        <v>4.6148965355984999E-2</v>
      </c>
      <c r="E723">
        <f>-LOG10(Table5[[#This Row],[Pairwise Td FDR]])</f>
        <v>1.335838031262629</v>
      </c>
      <c r="I723" t="s">
        <v>1930</v>
      </c>
      <c r="J723" t="s">
        <v>718</v>
      </c>
      <c r="K723" s="19">
        <v>1.25701973248568</v>
      </c>
      <c r="L723" s="19">
        <v>4.7000376683668403E-2</v>
      </c>
      <c r="M723">
        <f>-LOG10(Table3[[#This Row],[Pairwise Td FDR2]])</f>
        <v>1.3278986614050685</v>
      </c>
    </row>
    <row r="724" spans="1:13" x14ac:dyDescent="0.35">
      <c r="A724" s="14" t="s">
        <v>1731</v>
      </c>
      <c r="B724" s="1" t="s">
        <v>531</v>
      </c>
      <c r="C724" s="8">
        <v>-1.3714281668388699</v>
      </c>
      <c r="D724" s="8">
        <v>4.6148965355984999E-2</v>
      </c>
      <c r="E724">
        <f>-LOG10(Table5[[#This Row],[Pairwise Td FDR]])</f>
        <v>1.335838031262629</v>
      </c>
      <c r="I724" t="s">
        <v>1931</v>
      </c>
      <c r="J724" t="s">
        <v>719</v>
      </c>
      <c r="K724" s="19">
        <v>1.27921547837977</v>
      </c>
      <c r="L724" s="19">
        <v>4.7000376683668403E-2</v>
      </c>
      <c r="M724">
        <f>-LOG10(Table3[[#This Row],[Pairwise Td FDR2]])</f>
        <v>1.3278986614050685</v>
      </c>
    </row>
    <row r="725" spans="1:13" x14ac:dyDescent="0.35">
      <c r="A725" s="14" t="s">
        <v>1947</v>
      </c>
      <c r="B725" s="1" t="s">
        <v>1234</v>
      </c>
      <c r="C725" s="8">
        <v>1.609531945004</v>
      </c>
      <c r="D725" s="8">
        <v>4.6148965355984999E-2</v>
      </c>
      <c r="E725">
        <f>-LOG10(Table5[[#This Row],[Pairwise Td FDR]])</f>
        <v>1.335838031262629</v>
      </c>
      <c r="I725" t="s">
        <v>1430</v>
      </c>
      <c r="J725" t="s">
        <v>174</v>
      </c>
      <c r="K725" s="19">
        <v>1.27814220701735</v>
      </c>
      <c r="L725" s="19">
        <v>4.7115662771314099E-2</v>
      </c>
      <c r="M725">
        <f>-LOG10(Table3[[#This Row],[Pairwise Td FDR2]])</f>
        <v>1.326834695325821</v>
      </c>
    </row>
    <row r="726" spans="1:13" x14ac:dyDescent="0.35">
      <c r="A726" s="14" t="s">
        <v>425</v>
      </c>
      <c r="B726" s="1" t="s">
        <v>425</v>
      </c>
      <c r="C726" s="8">
        <v>1.3254607591451699</v>
      </c>
      <c r="D726" s="8">
        <v>4.6155262755218703E-2</v>
      </c>
      <c r="E726">
        <f>-LOG10(Table5[[#This Row],[Pairwise Td FDR]])</f>
        <v>1.3357787723143069</v>
      </c>
      <c r="I726" t="s">
        <v>1565</v>
      </c>
      <c r="J726" t="s">
        <v>994</v>
      </c>
      <c r="K726" s="19">
        <v>-1.58607678351423</v>
      </c>
      <c r="L726" s="19">
        <v>4.7115662771314099E-2</v>
      </c>
      <c r="M726">
        <f>-LOG10(Table3[[#This Row],[Pairwise Td FDR2]])</f>
        <v>1.326834695325821</v>
      </c>
    </row>
    <row r="727" spans="1:13" x14ac:dyDescent="0.35">
      <c r="A727" s="14" t="s">
        <v>1749</v>
      </c>
      <c r="B727" s="1" t="s">
        <v>1095</v>
      </c>
      <c r="C727" s="8">
        <v>1.7336643150242901</v>
      </c>
      <c r="D727" s="8">
        <v>4.6155262755218703E-2</v>
      </c>
      <c r="E727">
        <f>-LOG10(Table5[[#This Row],[Pairwise Td FDR]])</f>
        <v>1.3357787723143069</v>
      </c>
      <c r="I727" t="s">
        <v>1866</v>
      </c>
      <c r="J727" t="s">
        <v>1173</v>
      </c>
      <c r="K727" s="19">
        <v>1.1845898867545599</v>
      </c>
      <c r="L727" s="19">
        <v>4.7115662771314099E-2</v>
      </c>
      <c r="M727">
        <f>-LOG10(Table3[[#This Row],[Pairwise Td FDR2]])</f>
        <v>1.326834695325821</v>
      </c>
    </row>
    <row r="728" spans="1:13" x14ac:dyDescent="0.35">
      <c r="A728" s="14" t="s">
        <v>1864</v>
      </c>
      <c r="B728" s="1" t="s">
        <v>1172</v>
      </c>
      <c r="C728" s="8">
        <v>1.1894645807617401</v>
      </c>
      <c r="D728" s="8">
        <v>4.6155262755218703E-2</v>
      </c>
      <c r="E728">
        <f>-LOG10(Table5[[#This Row],[Pairwise Td FDR]])</f>
        <v>1.3357787723143069</v>
      </c>
      <c r="I728" t="s">
        <v>1974</v>
      </c>
      <c r="J728" t="s">
        <v>773</v>
      </c>
      <c r="K728" s="19">
        <v>1.5556983573294201</v>
      </c>
      <c r="L728" s="19">
        <v>4.7115662771314099E-2</v>
      </c>
      <c r="M728">
        <f>-LOG10(Table3[[#This Row],[Pairwise Td FDR2]])</f>
        <v>1.326834695325821</v>
      </c>
    </row>
    <row r="729" spans="1:13" x14ac:dyDescent="0.35">
      <c r="A729" s="14" t="s">
        <v>1787</v>
      </c>
      <c r="B729" s="1" t="s">
        <v>1125</v>
      </c>
      <c r="C729" s="8">
        <v>-1.47027557055094</v>
      </c>
      <c r="D729" s="8">
        <v>4.6177869301731803E-2</v>
      </c>
      <c r="E729">
        <f>-LOG10(Table5[[#This Row],[Pairwise Td FDR]])</f>
        <v>1.3355661097871512</v>
      </c>
      <c r="I729" t="s">
        <v>992</v>
      </c>
      <c r="J729" t="s">
        <v>992</v>
      </c>
      <c r="K729" s="19">
        <v>1.1999935622540401</v>
      </c>
      <c r="L729" s="19">
        <v>4.7237966829063699E-2</v>
      </c>
      <c r="M729">
        <f>-LOG10(Table3[[#This Row],[Pairwise Td FDR2]])</f>
        <v>1.3257088031398234</v>
      </c>
    </row>
    <row r="730" spans="1:13" x14ac:dyDescent="0.35">
      <c r="A730" s="14" t="s">
        <v>2010</v>
      </c>
      <c r="B730" s="1" t="s">
        <v>819</v>
      </c>
      <c r="C730" s="8">
        <v>1.2987784705640999</v>
      </c>
      <c r="D730" s="8">
        <v>4.6300003223777801E-2</v>
      </c>
      <c r="E730">
        <f>-LOG10(Table5[[#This Row],[Pairwise Td FDR]])</f>
        <v>1.3344189787429785</v>
      </c>
      <c r="I730" t="s">
        <v>445</v>
      </c>
      <c r="J730" t="s">
        <v>445</v>
      </c>
      <c r="K730" s="19">
        <v>1.6313730288977699</v>
      </c>
      <c r="L730" s="19">
        <v>4.73084024687618E-2</v>
      </c>
      <c r="M730">
        <f>-LOG10(Table3[[#This Row],[Pairwise Td FDR2]])</f>
        <v>1.3250617171536234</v>
      </c>
    </row>
    <row r="731" spans="1:13" x14ac:dyDescent="0.35">
      <c r="A731" s="14" t="s">
        <v>1556</v>
      </c>
      <c r="B731" s="1" t="s">
        <v>323</v>
      </c>
      <c r="C731" s="8">
        <v>1.2882652345216401</v>
      </c>
      <c r="D731" s="8">
        <v>4.6372783303499497E-2</v>
      </c>
      <c r="E731">
        <f>-LOG10(Table5[[#This Row],[Pairwise Td FDR]])</f>
        <v>1.3337368368823892</v>
      </c>
      <c r="I731" t="s">
        <v>1741</v>
      </c>
      <c r="J731" t="s">
        <v>539</v>
      </c>
      <c r="K731" s="19">
        <v>1.1473947612300801</v>
      </c>
      <c r="L731" s="19">
        <v>4.73084024687618E-2</v>
      </c>
      <c r="M731">
        <f>-LOG10(Table3[[#This Row],[Pairwise Td FDR2]])</f>
        <v>1.3250617171536234</v>
      </c>
    </row>
    <row r="732" spans="1:13" x14ac:dyDescent="0.35">
      <c r="A732" s="14" t="s">
        <v>1865</v>
      </c>
      <c r="B732" s="1" t="s">
        <v>660</v>
      </c>
      <c r="C732" s="8">
        <v>-1.41060262293551</v>
      </c>
      <c r="D732" s="8">
        <v>4.63875895447649E-2</v>
      </c>
      <c r="E732">
        <f>-LOG10(Table5[[#This Row],[Pairwise Td FDR]])</f>
        <v>1.333598194297491</v>
      </c>
      <c r="I732" t="s">
        <v>1748</v>
      </c>
      <c r="J732" t="s">
        <v>549</v>
      </c>
      <c r="K732" s="19">
        <v>1.2454137393871401</v>
      </c>
      <c r="L732" s="19">
        <v>4.73084024687618E-2</v>
      </c>
      <c r="M732">
        <f>-LOG10(Table3[[#This Row],[Pairwise Td FDR2]])</f>
        <v>1.3250617171536234</v>
      </c>
    </row>
    <row r="733" spans="1:13" x14ac:dyDescent="0.35">
      <c r="A733" s="14" t="s">
        <v>2007</v>
      </c>
      <c r="B733" s="1" t="s">
        <v>816</v>
      </c>
      <c r="C733" s="8">
        <v>2.18130864557912</v>
      </c>
      <c r="D733" s="8">
        <v>4.63875895447649E-2</v>
      </c>
      <c r="E733">
        <f>-LOG10(Table5[[#This Row],[Pairwise Td FDR]])</f>
        <v>1.333598194297491</v>
      </c>
      <c r="I733" t="s">
        <v>1795</v>
      </c>
      <c r="J733" t="s">
        <v>1131</v>
      </c>
      <c r="K733" s="19">
        <v>1.21178467607884</v>
      </c>
      <c r="L733" s="19">
        <v>4.73084024687618E-2</v>
      </c>
      <c r="M733">
        <f>-LOG10(Table3[[#This Row],[Pairwise Td FDR2]])</f>
        <v>1.3250617171536234</v>
      </c>
    </row>
    <row r="734" spans="1:13" x14ac:dyDescent="0.35">
      <c r="A734" s="14" t="s">
        <v>1459</v>
      </c>
      <c r="B734" s="1" t="s">
        <v>210</v>
      </c>
      <c r="C734" s="8">
        <v>1.42743893489459</v>
      </c>
      <c r="D734" s="8">
        <v>4.6553814330605903E-2</v>
      </c>
      <c r="E734">
        <f>-LOG10(Table5[[#This Row],[Pairwise Td FDR]])</f>
        <v>1.3320447298304574</v>
      </c>
      <c r="I734" t="s">
        <v>1918</v>
      </c>
      <c r="J734" t="s">
        <v>709</v>
      </c>
      <c r="K734" s="19">
        <v>1.5064334417365699</v>
      </c>
      <c r="L734" s="19">
        <v>4.7344312973649397E-2</v>
      </c>
      <c r="M734">
        <f>-LOG10(Table3[[#This Row],[Pairwise Td FDR2]])</f>
        <v>1.3247321812329595</v>
      </c>
    </row>
    <row r="735" spans="1:13" x14ac:dyDescent="0.35">
      <c r="A735" s="14" t="s">
        <v>949</v>
      </c>
      <c r="B735" s="1" t="s">
        <v>949</v>
      </c>
      <c r="C735" s="8">
        <v>1.2705742665513899</v>
      </c>
      <c r="D735" s="8">
        <v>4.6553814330605903E-2</v>
      </c>
      <c r="E735">
        <f>-LOG10(Table5[[#This Row],[Pairwise Td FDR]])</f>
        <v>1.3320447298304574</v>
      </c>
      <c r="I735" t="s">
        <v>1848</v>
      </c>
      <c r="J735" t="s">
        <v>1163</v>
      </c>
      <c r="K735" s="19">
        <v>1.21408090615023</v>
      </c>
      <c r="L735" s="19">
        <v>4.7368250101221102E-2</v>
      </c>
      <c r="M735">
        <f>-LOG10(Table3[[#This Row],[Pairwise Td FDR2]])</f>
        <v>1.324512658873922</v>
      </c>
    </row>
    <row r="736" spans="1:13" x14ac:dyDescent="0.35">
      <c r="A736" s="14" t="s">
        <v>1808</v>
      </c>
      <c r="B736" s="1" t="s">
        <v>23</v>
      </c>
      <c r="C736" s="8">
        <v>1.1742730566612101</v>
      </c>
      <c r="D736" s="8">
        <v>4.6553814330605903E-2</v>
      </c>
      <c r="E736">
        <f>-LOG10(Table5[[#This Row],[Pairwise Td FDR]])</f>
        <v>1.3320447298304574</v>
      </c>
      <c r="I736" t="s">
        <v>659</v>
      </c>
      <c r="J736" t="s">
        <v>659</v>
      </c>
      <c r="K736" s="19">
        <v>1.5790555904199199</v>
      </c>
      <c r="L736" s="19">
        <v>4.7518995793873003E-2</v>
      </c>
      <c r="M736">
        <f>-LOG10(Table3[[#This Row],[Pairwise Td FDR2]])</f>
        <v>1.3231327457580884</v>
      </c>
    </row>
    <row r="737" spans="1:13" x14ac:dyDescent="0.35">
      <c r="A737" s="14" t="s">
        <v>1419</v>
      </c>
      <c r="B737" s="1" t="s">
        <v>165</v>
      </c>
      <c r="C737" s="8">
        <v>1.17848264607664</v>
      </c>
      <c r="D737" s="8">
        <v>4.6619123303400303E-2</v>
      </c>
      <c r="E737">
        <f>-LOG10(Table5[[#This Row],[Pairwise Td FDR]])</f>
        <v>1.3314358978698302</v>
      </c>
      <c r="I737" t="s">
        <v>1500</v>
      </c>
      <c r="J737" t="s">
        <v>948</v>
      </c>
      <c r="K737" s="19">
        <v>2.3522781532613299</v>
      </c>
      <c r="L737" s="19">
        <v>4.7546456904676702E-2</v>
      </c>
      <c r="M737">
        <f>-LOG10(Table3[[#This Row],[Pairwise Td FDR2]])</f>
        <v>1.3228818405368505</v>
      </c>
    </row>
    <row r="738" spans="1:13" x14ac:dyDescent="0.35">
      <c r="A738" s="14" t="s">
        <v>606</v>
      </c>
      <c r="B738" s="1" t="s">
        <v>606</v>
      </c>
      <c r="C738" s="8">
        <v>1.90736758860344</v>
      </c>
      <c r="D738" s="8">
        <v>4.6619123303400303E-2</v>
      </c>
      <c r="E738">
        <f>-LOG10(Table5[[#This Row],[Pairwise Td FDR]])</f>
        <v>1.3314358978698302</v>
      </c>
      <c r="I738" t="s">
        <v>1993</v>
      </c>
      <c r="J738" t="s">
        <v>800</v>
      </c>
      <c r="K738" s="19">
        <v>1.1812656244711</v>
      </c>
      <c r="L738" s="19">
        <v>4.7546456904676702E-2</v>
      </c>
      <c r="M738">
        <f>-LOG10(Table3[[#This Row],[Pairwise Td FDR2]])</f>
        <v>1.3228818405368505</v>
      </c>
    </row>
    <row r="739" spans="1:13" x14ac:dyDescent="0.35">
      <c r="A739" s="14" t="s">
        <v>1560</v>
      </c>
      <c r="B739" s="1" t="s">
        <v>328</v>
      </c>
      <c r="C739" s="8">
        <v>1.1938061340469699</v>
      </c>
      <c r="D739" s="8">
        <v>4.6710648022010998E-2</v>
      </c>
      <c r="E739">
        <f>-LOG10(Table5[[#This Row],[Pairwise Td FDR]])</f>
        <v>1.3305841076548131</v>
      </c>
      <c r="I739" t="s">
        <v>853</v>
      </c>
      <c r="J739" t="s">
        <v>853</v>
      </c>
      <c r="K739" s="19">
        <v>1.5767630210816901</v>
      </c>
      <c r="L739" s="19">
        <v>4.7749315636985E-2</v>
      </c>
      <c r="M739">
        <f>-LOG10(Table3[[#This Row],[Pairwise Td FDR2]])</f>
        <v>1.3210328485244427</v>
      </c>
    </row>
    <row r="740" spans="1:13" x14ac:dyDescent="0.35">
      <c r="A740" s="14" t="s">
        <v>1814</v>
      </c>
      <c r="B740" s="1" t="s">
        <v>612</v>
      </c>
      <c r="C740" s="8">
        <v>1.2190360073686199</v>
      </c>
      <c r="D740" s="8">
        <v>4.6710648022010998E-2</v>
      </c>
      <c r="E740">
        <f>-LOG10(Table5[[#This Row],[Pairwise Td FDR]])</f>
        <v>1.3305841076548131</v>
      </c>
      <c r="I740" t="s">
        <v>1698</v>
      </c>
      <c r="J740" t="s">
        <v>496</v>
      </c>
      <c r="K740" s="19">
        <v>2.0813592382712098</v>
      </c>
      <c r="L740" s="19">
        <v>4.7749315636985E-2</v>
      </c>
      <c r="M740">
        <f>-LOG10(Table3[[#This Row],[Pairwise Td FDR2]])</f>
        <v>1.3210328485244427</v>
      </c>
    </row>
    <row r="741" spans="1:13" x14ac:dyDescent="0.35">
      <c r="A741" s="14" t="s">
        <v>1876</v>
      </c>
      <c r="B741" s="1" t="s">
        <v>673</v>
      </c>
      <c r="C741" s="8">
        <v>1.54424580544736</v>
      </c>
      <c r="D741" s="8">
        <v>4.6710648022010998E-2</v>
      </c>
      <c r="E741">
        <f>-LOG10(Table5[[#This Row],[Pairwise Td FDR]])</f>
        <v>1.3305841076548131</v>
      </c>
      <c r="I741" t="s">
        <v>1308</v>
      </c>
      <c r="J741" t="s">
        <v>825</v>
      </c>
      <c r="K741" s="19">
        <v>-1.84442946341749</v>
      </c>
      <c r="L741" s="19">
        <v>4.7838037780536302E-2</v>
      </c>
      <c r="M741">
        <f>-LOG10(Table3[[#This Row],[Pairwise Td FDR2]])</f>
        <v>1.320226642534748</v>
      </c>
    </row>
    <row r="742" spans="1:13" x14ac:dyDescent="0.35">
      <c r="A742" s="14" t="s">
        <v>1621</v>
      </c>
      <c r="B742" s="1" t="s">
        <v>1033</v>
      </c>
      <c r="C742" s="8">
        <v>1.22532867913305</v>
      </c>
      <c r="D742" s="8">
        <v>4.6781536894786299E-2</v>
      </c>
      <c r="E742">
        <f>-LOG10(Table5[[#This Row],[Pairwise Td FDR]])</f>
        <v>1.3299255145926876</v>
      </c>
      <c r="I742" t="s">
        <v>1936</v>
      </c>
      <c r="J742" t="s">
        <v>727</v>
      </c>
      <c r="K742" s="19">
        <v>1.2909933171091299</v>
      </c>
      <c r="L742" s="19">
        <v>4.7838037780536302E-2</v>
      </c>
      <c r="M742">
        <f>-LOG10(Table3[[#This Row],[Pairwise Td FDR2]])</f>
        <v>1.320226642534748</v>
      </c>
    </row>
    <row r="743" spans="1:13" x14ac:dyDescent="0.35">
      <c r="A743" s="14" t="s">
        <v>1746</v>
      </c>
      <c r="B743" s="1" t="s">
        <v>1093</v>
      </c>
      <c r="C743" s="8">
        <v>1.3218742378830901</v>
      </c>
      <c r="D743" s="8">
        <v>4.6848769811033197E-2</v>
      </c>
      <c r="E743">
        <f>-LOG10(Table5[[#This Row],[Pairwise Td FDR]])</f>
        <v>1.3293018086458821</v>
      </c>
      <c r="I743" t="s">
        <v>808</v>
      </c>
      <c r="J743" t="s">
        <v>808</v>
      </c>
      <c r="K743" s="19">
        <v>1.5546226512088299</v>
      </c>
      <c r="L743" s="19">
        <v>4.7838037780536302E-2</v>
      </c>
      <c r="M743">
        <f>-LOG10(Table3[[#This Row],[Pairwise Td FDR2]])</f>
        <v>1.320226642534748</v>
      </c>
    </row>
    <row r="744" spans="1:13" x14ac:dyDescent="0.35">
      <c r="A744" s="14" t="s">
        <v>1417</v>
      </c>
      <c r="B744" s="1" t="s">
        <v>163</v>
      </c>
      <c r="C744" s="8">
        <v>1.1905670530343699</v>
      </c>
      <c r="D744" s="8">
        <v>4.68576094683502E-2</v>
      </c>
      <c r="E744">
        <f>-LOG10(Table5[[#This Row],[Pairwise Td FDR]])</f>
        <v>1.3292198715475629</v>
      </c>
      <c r="I744" t="s">
        <v>1451</v>
      </c>
      <c r="J744" t="s">
        <v>913</v>
      </c>
      <c r="K744" s="19">
        <v>1.69124380577125</v>
      </c>
      <c r="L744" s="19">
        <v>4.78698521652237E-2</v>
      </c>
      <c r="M744">
        <f>-LOG10(Table3[[#This Row],[Pairwise Td FDR2]])</f>
        <v>1.3199379137323133</v>
      </c>
    </row>
    <row r="745" spans="1:13" x14ac:dyDescent="0.35">
      <c r="A745" s="14" t="s">
        <v>1420</v>
      </c>
      <c r="B745" s="1" t="s">
        <v>166</v>
      </c>
      <c r="C745" s="8">
        <v>1.73718045670633</v>
      </c>
      <c r="D745" s="8">
        <v>4.7000376683668403E-2</v>
      </c>
      <c r="E745">
        <f>-LOG10(Table5[[#This Row],[Pairwise Td FDR]])</f>
        <v>1.3278986614050685</v>
      </c>
      <c r="I745" t="s">
        <v>1702</v>
      </c>
      <c r="J745" t="s">
        <v>1071</v>
      </c>
      <c r="K745" s="19">
        <v>1.2637864562634</v>
      </c>
      <c r="L745" s="19">
        <v>4.78698521652237E-2</v>
      </c>
      <c r="M745">
        <f>-LOG10(Table3[[#This Row],[Pairwise Td FDR2]])</f>
        <v>1.3199379137323133</v>
      </c>
    </row>
    <row r="746" spans="1:13" x14ac:dyDescent="0.35">
      <c r="A746" s="14" t="s">
        <v>1930</v>
      </c>
      <c r="B746" s="1" t="s">
        <v>718</v>
      </c>
      <c r="C746" s="8">
        <v>1.25701973248568</v>
      </c>
      <c r="D746" s="8">
        <v>4.7000376683668403E-2</v>
      </c>
      <c r="E746">
        <f>-LOG10(Table5[[#This Row],[Pairwise Td FDR]])</f>
        <v>1.3278986614050685</v>
      </c>
      <c r="I746" t="s">
        <v>1992</v>
      </c>
      <c r="J746" t="s">
        <v>799</v>
      </c>
      <c r="K746" s="19">
        <v>1.3887522963385699</v>
      </c>
      <c r="L746" s="19">
        <v>4.78698521652237E-2</v>
      </c>
      <c r="M746">
        <f>-LOG10(Table3[[#This Row],[Pairwise Td FDR2]])</f>
        <v>1.3199379137323133</v>
      </c>
    </row>
    <row r="747" spans="1:13" x14ac:dyDescent="0.35">
      <c r="A747" s="14" t="s">
        <v>1931</v>
      </c>
      <c r="B747" s="1" t="s">
        <v>719</v>
      </c>
      <c r="C747" s="8">
        <v>1.27921547837977</v>
      </c>
      <c r="D747" s="8">
        <v>4.7000376683668403E-2</v>
      </c>
      <c r="E747">
        <f>-LOG10(Table5[[#This Row],[Pairwise Td FDR]])</f>
        <v>1.3278986614050685</v>
      </c>
      <c r="I747" t="s">
        <v>1765</v>
      </c>
      <c r="J747" t="s">
        <v>568</v>
      </c>
      <c r="K747" s="19">
        <v>-1.53989979099149</v>
      </c>
      <c r="L747" s="19">
        <v>4.8042540075486397E-2</v>
      </c>
      <c r="M747">
        <f>-LOG10(Table3[[#This Row],[Pairwise Td FDR2]])</f>
        <v>1.318374038912667</v>
      </c>
    </row>
    <row r="748" spans="1:13" x14ac:dyDescent="0.35">
      <c r="A748" s="14" t="s">
        <v>1430</v>
      </c>
      <c r="B748" s="1" t="s">
        <v>174</v>
      </c>
      <c r="C748" s="8">
        <v>1.27814220701735</v>
      </c>
      <c r="D748" s="8">
        <v>4.7115662771314099E-2</v>
      </c>
      <c r="E748">
        <f>-LOG10(Table5[[#This Row],[Pairwise Td FDR]])</f>
        <v>1.326834695325821</v>
      </c>
      <c r="I748" t="s">
        <v>1369</v>
      </c>
      <c r="J748" t="s">
        <v>109</v>
      </c>
      <c r="K748" s="19">
        <v>1.3853944532936799</v>
      </c>
      <c r="L748" s="19">
        <v>4.8117130930923201E-2</v>
      </c>
      <c r="M748">
        <f>-LOG10(Table3[[#This Row],[Pairwise Td FDR2]])</f>
        <v>1.3177002761371723</v>
      </c>
    </row>
    <row r="749" spans="1:13" x14ac:dyDescent="0.35">
      <c r="A749" s="14" t="s">
        <v>1565</v>
      </c>
      <c r="B749" s="1" t="s">
        <v>994</v>
      </c>
      <c r="C749" s="8">
        <v>-1.58607678351423</v>
      </c>
      <c r="D749" s="8">
        <v>4.7115662771314099E-2</v>
      </c>
      <c r="E749">
        <f>-LOG10(Table5[[#This Row],[Pairwise Td FDR]])</f>
        <v>1.326834695325821</v>
      </c>
      <c r="I749" t="s">
        <v>1952</v>
      </c>
      <c r="J749" t="s">
        <v>1238</v>
      </c>
      <c r="K749" s="19">
        <v>1.2654365487296699</v>
      </c>
      <c r="L749" s="19">
        <v>4.8117130930923201E-2</v>
      </c>
      <c r="M749">
        <f>-LOG10(Table3[[#This Row],[Pairwise Td FDR2]])</f>
        <v>1.3177002761371723</v>
      </c>
    </row>
    <row r="750" spans="1:13" x14ac:dyDescent="0.35">
      <c r="A750" s="14" t="s">
        <v>1866</v>
      </c>
      <c r="B750" s="1" t="s">
        <v>1173</v>
      </c>
      <c r="C750" s="8">
        <v>1.1845898867545599</v>
      </c>
      <c r="D750" s="8">
        <v>4.7115662771314099E-2</v>
      </c>
      <c r="E750">
        <f>-LOG10(Table5[[#This Row],[Pairwise Td FDR]])</f>
        <v>1.326834695325821</v>
      </c>
      <c r="I750" t="s">
        <v>1852</v>
      </c>
      <c r="J750" t="s">
        <v>1165</v>
      </c>
      <c r="K750" s="19">
        <v>1.2897427252701701</v>
      </c>
      <c r="L750" s="19">
        <v>4.8175368402254802E-2</v>
      </c>
      <c r="M750">
        <f>-LOG10(Table3[[#This Row],[Pairwise Td FDR2]])</f>
        <v>1.3171749555629166</v>
      </c>
    </row>
    <row r="751" spans="1:13" x14ac:dyDescent="0.35">
      <c r="A751" s="14" t="s">
        <v>1974</v>
      </c>
      <c r="B751" s="1" t="s">
        <v>773</v>
      </c>
      <c r="C751" s="8">
        <v>1.5556983573294201</v>
      </c>
      <c r="D751" s="8">
        <v>4.7115662771314099E-2</v>
      </c>
      <c r="E751">
        <f>-LOG10(Table5[[#This Row],[Pairwise Td FDR]])</f>
        <v>1.326834695325821</v>
      </c>
      <c r="I751" t="s">
        <v>1965</v>
      </c>
      <c r="J751" t="s">
        <v>753</v>
      </c>
      <c r="K751" s="19">
        <v>1.54526011234199</v>
      </c>
      <c r="L751" s="19">
        <v>4.8230960679083598E-2</v>
      </c>
      <c r="M751">
        <f>-LOG10(Table3[[#This Row],[Pairwise Td FDR2]])</f>
        <v>1.3166740875811296</v>
      </c>
    </row>
    <row r="752" spans="1:13" x14ac:dyDescent="0.35">
      <c r="A752" s="14" t="s">
        <v>992</v>
      </c>
      <c r="B752" s="1" t="s">
        <v>992</v>
      </c>
      <c r="C752" s="8">
        <v>1.1999935622540401</v>
      </c>
      <c r="D752" s="8">
        <v>4.7237966829063699E-2</v>
      </c>
      <c r="E752">
        <f>-LOG10(Table5[[#This Row],[Pairwise Td FDR]])</f>
        <v>1.3257088031398234</v>
      </c>
      <c r="I752" t="s">
        <v>1364</v>
      </c>
      <c r="J752" t="s">
        <v>862</v>
      </c>
      <c r="K752" s="19">
        <v>1.3279220556542399</v>
      </c>
      <c r="L752" s="19">
        <v>4.8318315524570103E-2</v>
      </c>
      <c r="M752">
        <f>-LOG10(Table3[[#This Row],[Pairwise Td FDR2]])</f>
        <v>1.3158882145180457</v>
      </c>
    </row>
    <row r="753" spans="1:13" x14ac:dyDescent="0.35">
      <c r="A753" s="14" t="s">
        <v>445</v>
      </c>
      <c r="B753" s="1" t="s">
        <v>445</v>
      </c>
      <c r="C753" s="8">
        <v>1.6313730288977699</v>
      </c>
      <c r="D753" s="8">
        <v>4.73084024687618E-2</v>
      </c>
      <c r="E753">
        <f>-LOG10(Table5[[#This Row],[Pairwise Td FDR]])</f>
        <v>1.3250617171536234</v>
      </c>
      <c r="I753" t="s">
        <v>1834</v>
      </c>
      <c r="J753" t="s">
        <v>628</v>
      </c>
      <c r="K753" s="19">
        <v>1.1473052597367801</v>
      </c>
      <c r="L753" s="19">
        <v>4.8318315524570103E-2</v>
      </c>
      <c r="M753">
        <f>-LOG10(Table3[[#This Row],[Pairwise Td FDR2]])</f>
        <v>1.3158882145180457</v>
      </c>
    </row>
    <row r="754" spans="1:13" x14ac:dyDescent="0.35">
      <c r="A754" s="14" t="s">
        <v>1741</v>
      </c>
      <c r="B754" s="1" t="s">
        <v>539</v>
      </c>
      <c r="C754" s="8">
        <v>1.1473947612300801</v>
      </c>
      <c r="D754" s="8">
        <v>4.73084024687618E-2</v>
      </c>
      <c r="E754">
        <f>-LOG10(Table5[[#This Row],[Pairwise Td FDR]])</f>
        <v>1.3250617171536234</v>
      </c>
      <c r="I754" t="s">
        <v>1604</v>
      </c>
      <c r="J754" t="s">
        <v>381</v>
      </c>
      <c r="K754" s="19">
        <v>1.24685285833148</v>
      </c>
      <c r="L754" s="19">
        <v>4.8347819243335997E-2</v>
      </c>
      <c r="M754">
        <f>-LOG10(Table3[[#This Row],[Pairwise Td FDR2]])</f>
        <v>1.3156231102458145</v>
      </c>
    </row>
    <row r="755" spans="1:13" x14ac:dyDescent="0.35">
      <c r="A755" s="14" t="s">
        <v>1748</v>
      </c>
      <c r="B755" s="1" t="s">
        <v>549</v>
      </c>
      <c r="C755" s="8">
        <v>1.2454137393871401</v>
      </c>
      <c r="D755" s="8">
        <v>4.73084024687618E-2</v>
      </c>
      <c r="E755">
        <f>-LOG10(Table5[[#This Row],[Pairwise Td FDR]])</f>
        <v>1.3250617171536234</v>
      </c>
      <c r="I755" t="s">
        <v>1341</v>
      </c>
      <c r="J755" t="s">
        <v>78</v>
      </c>
      <c r="K755" s="19">
        <v>1.32764793162039</v>
      </c>
      <c r="L755" s="19">
        <v>4.8508492767772297E-2</v>
      </c>
      <c r="M755">
        <f>-LOG10(Table3[[#This Row],[Pairwise Td FDR2]])</f>
        <v>1.314182219350617</v>
      </c>
    </row>
    <row r="756" spans="1:13" x14ac:dyDescent="0.35">
      <c r="A756" s="14" t="s">
        <v>1795</v>
      </c>
      <c r="B756" s="1" t="s">
        <v>1131</v>
      </c>
      <c r="C756" s="8">
        <v>1.21178467607884</v>
      </c>
      <c r="D756" s="8">
        <v>4.73084024687618E-2</v>
      </c>
      <c r="E756">
        <f>-LOG10(Table5[[#This Row],[Pairwise Td FDR]])</f>
        <v>1.3250617171536234</v>
      </c>
      <c r="I756" t="s">
        <v>29</v>
      </c>
      <c r="J756" t="s">
        <v>29</v>
      </c>
      <c r="K756" s="19">
        <v>1.5239103156341001</v>
      </c>
      <c r="L756" s="19">
        <v>4.8646046919040203E-2</v>
      </c>
      <c r="M756">
        <f>-LOG10(Table3[[#This Row],[Pairwise Td FDR2]])</f>
        <v>1.3129524456525856</v>
      </c>
    </row>
    <row r="757" spans="1:13" x14ac:dyDescent="0.35">
      <c r="A757" s="14" t="s">
        <v>1918</v>
      </c>
      <c r="B757" s="1" t="s">
        <v>709</v>
      </c>
      <c r="C757" s="8">
        <v>1.5064334417365699</v>
      </c>
      <c r="D757" s="8">
        <v>4.7344312973649397E-2</v>
      </c>
      <c r="E757">
        <f>-LOG10(Table5[[#This Row],[Pairwise Td FDR]])</f>
        <v>1.3247321812329595</v>
      </c>
      <c r="I757" t="s">
        <v>1881</v>
      </c>
      <c r="J757" t="s">
        <v>1186</v>
      </c>
      <c r="K757" s="19">
        <v>1.1942745831919099</v>
      </c>
      <c r="L757" s="19">
        <v>4.8646046919040203E-2</v>
      </c>
      <c r="M757">
        <f>-LOG10(Table3[[#This Row],[Pairwise Td FDR2]])</f>
        <v>1.3129524456525856</v>
      </c>
    </row>
    <row r="758" spans="1:13" x14ac:dyDescent="0.35">
      <c r="A758" s="14" t="s">
        <v>1848</v>
      </c>
      <c r="B758" s="1" t="s">
        <v>1163</v>
      </c>
      <c r="C758" s="8">
        <v>1.21408090615023</v>
      </c>
      <c r="D758" s="8">
        <v>4.7368250101221102E-2</v>
      </c>
      <c r="E758">
        <f>-LOG10(Table5[[#This Row],[Pairwise Td FDR]])</f>
        <v>1.324512658873922</v>
      </c>
      <c r="I758" t="s">
        <v>1660</v>
      </c>
      <c r="J758" t="s">
        <v>451</v>
      </c>
      <c r="K758" s="19">
        <v>1.29621417939691</v>
      </c>
      <c r="L758" s="19">
        <v>4.88361215580966E-2</v>
      </c>
      <c r="M758">
        <f>-LOG10(Table3[[#This Row],[Pairwise Td FDR2]])</f>
        <v>1.3112588339327265</v>
      </c>
    </row>
    <row r="759" spans="1:13" x14ac:dyDescent="0.35">
      <c r="A759" s="14" t="s">
        <v>659</v>
      </c>
      <c r="B759" s="1" t="s">
        <v>659</v>
      </c>
      <c r="C759" s="8">
        <v>1.5790555904199199</v>
      </c>
      <c r="D759" s="8">
        <v>4.7518995793873003E-2</v>
      </c>
      <c r="E759">
        <f>-LOG10(Table5[[#This Row],[Pairwise Td FDR]])</f>
        <v>1.3231327457580884</v>
      </c>
      <c r="I759" t="s">
        <v>1690</v>
      </c>
      <c r="J759" t="s">
        <v>1065</v>
      </c>
      <c r="K759" s="19">
        <v>1.2791825754977799</v>
      </c>
      <c r="L759" s="19">
        <v>4.88361215580966E-2</v>
      </c>
      <c r="M759">
        <f>-LOG10(Table3[[#This Row],[Pairwise Td FDR2]])</f>
        <v>1.3112588339327265</v>
      </c>
    </row>
    <row r="760" spans="1:13" x14ac:dyDescent="0.35">
      <c r="A760" s="14" t="s">
        <v>1500</v>
      </c>
      <c r="B760" s="1" t="s">
        <v>948</v>
      </c>
      <c r="C760" s="8">
        <v>2.3522781532613299</v>
      </c>
      <c r="D760" s="8">
        <v>4.7546456904676702E-2</v>
      </c>
      <c r="E760">
        <f>-LOG10(Table5[[#This Row],[Pairwise Td FDR]])</f>
        <v>1.3228818405368505</v>
      </c>
      <c r="I760" t="s">
        <v>542</v>
      </c>
      <c r="J760" t="s">
        <v>542</v>
      </c>
      <c r="K760" s="19">
        <v>1.3658349404349801</v>
      </c>
      <c r="L760" s="19">
        <v>4.88361215580966E-2</v>
      </c>
      <c r="M760">
        <f>-LOG10(Table3[[#This Row],[Pairwise Td FDR2]])</f>
        <v>1.3112588339327265</v>
      </c>
    </row>
    <row r="761" spans="1:13" x14ac:dyDescent="0.35">
      <c r="A761" s="14" t="s">
        <v>1993</v>
      </c>
      <c r="B761" s="1" t="s">
        <v>800</v>
      </c>
      <c r="C761" s="8">
        <v>1.1812656244711</v>
      </c>
      <c r="D761" s="8">
        <v>4.7546456904676702E-2</v>
      </c>
      <c r="E761">
        <f>-LOG10(Table5[[#This Row],[Pairwise Td FDR]])</f>
        <v>1.3228818405368505</v>
      </c>
      <c r="I761" t="s">
        <v>1568</v>
      </c>
      <c r="J761" t="s">
        <v>996</v>
      </c>
      <c r="K761" s="19">
        <v>1.24286555225261</v>
      </c>
      <c r="L761" s="19">
        <v>4.8912966153632102E-2</v>
      </c>
      <c r="M761">
        <f>-LOG10(Table3[[#This Row],[Pairwise Td FDR2]])</f>
        <v>1.310576000129128</v>
      </c>
    </row>
    <row r="762" spans="1:13" x14ac:dyDescent="0.35">
      <c r="A762" s="14" t="s">
        <v>853</v>
      </c>
      <c r="B762" s="1" t="s">
        <v>853</v>
      </c>
      <c r="C762" s="8">
        <v>1.5767630210816901</v>
      </c>
      <c r="D762" s="8">
        <v>4.7749315636985E-2</v>
      </c>
      <c r="E762">
        <f>-LOG10(Table5[[#This Row],[Pairwise Td FDR]])</f>
        <v>1.3210328485244427</v>
      </c>
      <c r="I762" t="s">
        <v>1310</v>
      </c>
      <c r="J762" t="s">
        <v>827</v>
      </c>
      <c r="K762" s="19">
        <v>1.27209162805346</v>
      </c>
      <c r="L762" s="19">
        <v>4.9189228785833101E-2</v>
      </c>
      <c r="M762">
        <f>-LOG10(Table3[[#This Row],[Pairwise Td FDR2]])</f>
        <v>1.3081299864807718</v>
      </c>
    </row>
    <row r="763" spans="1:13" x14ac:dyDescent="0.35">
      <c r="A763" s="14" t="s">
        <v>1698</v>
      </c>
      <c r="B763" s="1" t="s">
        <v>496</v>
      </c>
      <c r="C763" s="8">
        <v>2.0813592382712098</v>
      </c>
      <c r="D763" s="8">
        <v>4.7749315636985E-2</v>
      </c>
      <c r="E763">
        <f>-LOG10(Table5[[#This Row],[Pairwise Td FDR]])</f>
        <v>1.3210328485244427</v>
      </c>
      <c r="I763" t="s">
        <v>1594</v>
      </c>
      <c r="J763" t="s">
        <v>372</v>
      </c>
      <c r="K763" s="19">
        <v>1.17599189668334</v>
      </c>
      <c r="L763" s="19">
        <v>4.9189228785833101E-2</v>
      </c>
      <c r="M763">
        <f>-LOG10(Table3[[#This Row],[Pairwise Td FDR2]])</f>
        <v>1.3081299864807718</v>
      </c>
    </row>
    <row r="764" spans="1:13" x14ac:dyDescent="0.35">
      <c r="A764" s="14" t="s">
        <v>1308</v>
      </c>
      <c r="B764" s="1" t="s">
        <v>825</v>
      </c>
      <c r="C764" s="8">
        <v>-1.84442946341749</v>
      </c>
      <c r="D764" s="8">
        <v>4.7838037780536302E-2</v>
      </c>
      <c r="E764">
        <f>-LOG10(Table5[[#This Row],[Pairwise Td FDR]])</f>
        <v>1.320226642534748</v>
      </c>
      <c r="I764" t="s">
        <v>1805</v>
      </c>
      <c r="J764" t="s">
        <v>1142</v>
      </c>
      <c r="K764" s="19">
        <v>1.2167957567921199</v>
      </c>
      <c r="L764" s="19">
        <v>4.9189228785833101E-2</v>
      </c>
      <c r="M764">
        <f>-LOG10(Table3[[#This Row],[Pairwise Td FDR2]])</f>
        <v>1.3081299864807718</v>
      </c>
    </row>
    <row r="765" spans="1:13" x14ac:dyDescent="0.35">
      <c r="A765" s="14" t="s">
        <v>1936</v>
      </c>
      <c r="B765" s="1" t="s">
        <v>727</v>
      </c>
      <c r="C765" s="8">
        <v>1.2909933171091299</v>
      </c>
      <c r="D765" s="8">
        <v>4.7838037780536302E-2</v>
      </c>
      <c r="E765">
        <f>-LOG10(Table5[[#This Row],[Pairwise Td FDR]])</f>
        <v>1.320226642534748</v>
      </c>
      <c r="I765" t="s">
        <v>1592</v>
      </c>
      <c r="J765" t="s">
        <v>370</v>
      </c>
      <c r="K765" s="19">
        <v>1.2435152427599701</v>
      </c>
      <c r="L765" s="19">
        <v>4.9309310713354003E-2</v>
      </c>
      <c r="M765">
        <f>-LOG10(Table3[[#This Row],[Pairwise Td FDR2]])</f>
        <v>1.3070710683566964</v>
      </c>
    </row>
    <row r="766" spans="1:13" x14ac:dyDescent="0.35">
      <c r="A766" s="14" t="s">
        <v>808</v>
      </c>
      <c r="B766" s="1" t="s">
        <v>808</v>
      </c>
      <c r="C766" s="8">
        <v>1.5546226512088299</v>
      </c>
      <c r="D766" s="8">
        <v>4.7838037780536302E-2</v>
      </c>
      <c r="E766">
        <f>-LOG10(Table5[[#This Row],[Pairwise Td FDR]])</f>
        <v>1.320226642534748</v>
      </c>
      <c r="I766" t="s">
        <v>1894</v>
      </c>
      <c r="J766" t="s">
        <v>1195</v>
      </c>
      <c r="K766" s="19">
        <v>1.2380818290898099</v>
      </c>
      <c r="L766" s="19">
        <v>4.9310880132881901E-2</v>
      </c>
      <c r="M766">
        <f>-LOG10(Table3[[#This Row],[Pairwise Td FDR2]])</f>
        <v>1.3070572458273551</v>
      </c>
    </row>
    <row r="767" spans="1:13" x14ac:dyDescent="0.35">
      <c r="A767" s="14" t="s">
        <v>1451</v>
      </c>
      <c r="B767" s="1" t="s">
        <v>913</v>
      </c>
      <c r="C767" s="8">
        <v>1.69124380577125</v>
      </c>
      <c r="D767" s="8">
        <v>4.78698521652237E-2</v>
      </c>
      <c r="E767">
        <f>-LOG10(Table5[[#This Row],[Pairwise Td FDR]])</f>
        <v>1.3199379137323133</v>
      </c>
      <c r="I767" t="s">
        <v>1418</v>
      </c>
      <c r="J767" t="s">
        <v>164</v>
      </c>
      <c r="K767" s="19">
        <v>1.27179973943836</v>
      </c>
      <c r="L767" s="19">
        <v>4.9376050741135803E-2</v>
      </c>
      <c r="M767">
        <f>-LOG10(Table3[[#This Row],[Pairwise Td FDR2]])</f>
        <v>1.3064836493154235</v>
      </c>
    </row>
    <row r="768" spans="1:13" x14ac:dyDescent="0.35">
      <c r="A768" s="14" t="s">
        <v>1702</v>
      </c>
      <c r="B768" s="1" t="s">
        <v>1071</v>
      </c>
      <c r="C768" s="8">
        <v>1.2637864562634</v>
      </c>
      <c r="D768" s="8">
        <v>4.78698521652237E-2</v>
      </c>
      <c r="E768">
        <f>-LOG10(Table5[[#This Row],[Pairwise Td FDR]])</f>
        <v>1.3199379137323133</v>
      </c>
      <c r="I768" t="s">
        <v>1503</v>
      </c>
      <c r="J768" t="s">
        <v>952</v>
      </c>
      <c r="K768" s="19">
        <v>1.22134322618293</v>
      </c>
      <c r="L768" s="19">
        <v>4.9376050741135803E-2</v>
      </c>
      <c r="M768">
        <f>-LOG10(Table3[[#This Row],[Pairwise Td FDR2]])</f>
        <v>1.3064836493154235</v>
      </c>
    </row>
    <row r="769" spans="1:13" x14ac:dyDescent="0.35">
      <c r="A769" s="14" t="s">
        <v>1992</v>
      </c>
      <c r="B769" s="1" t="s">
        <v>799</v>
      </c>
      <c r="C769" s="8">
        <v>1.3887522963385699</v>
      </c>
      <c r="D769" s="8">
        <v>4.78698521652237E-2</v>
      </c>
      <c r="E769">
        <f>-LOG10(Table5[[#This Row],[Pairwise Td FDR]])</f>
        <v>1.3199379137323133</v>
      </c>
      <c r="I769" t="s">
        <v>1591</v>
      </c>
      <c r="J769" t="s">
        <v>367</v>
      </c>
      <c r="K769" s="19">
        <v>-1.6377481839924599</v>
      </c>
      <c r="L769" s="19">
        <v>4.9376050741135803E-2</v>
      </c>
      <c r="M769">
        <f>-LOG10(Table3[[#This Row],[Pairwise Td FDR2]])</f>
        <v>1.3064836493154235</v>
      </c>
    </row>
    <row r="770" spans="1:13" x14ac:dyDescent="0.35">
      <c r="A770" s="14" t="s">
        <v>1765</v>
      </c>
      <c r="B770" s="1" t="s">
        <v>568</v>
      </c>
      <c r="C770" s="8">
        <v>-1.53989979099149</v>
      </c>
      <c r="D770" s="8">
        <v>4.8042540075486397E-2</v>
      </c>
      <c r="E770">
        <f>-LOG10(Table5[[#This Row],[Pairwise Td FDR]])</f>
        <v>1.318374038912667</v>
      </c>
      <c r="I770" t="s">
        <v>1682</v>
      </c>
      <c r="J770" t="s">
        <v>482</v>
      </c>
      <c r="K770" s="19">
        <v>1.16935335422373</v>
      </c>
      <c r="L770" s="19">
        <v>4.9376050741135803E-2</v>
      </c>
      <c r="M770">
        <f>-LOG10(Table3[[#This Row],[Pairwise Td FDR2]])</f>
        <v>1.3064836493154235</v>
      </c>
    </row>
    <row r="771" spans="1:13" x14ac:dyDescent="0.35">
      <c r="A771" s="14" t="s">
        <v>1369</v>
      </c>
      <c r="B771" s="1" t="s">
        <v>109</v>
      </c>
      <c r="C771" s="8">
        <v>1.3853944532936799</v>
      </c>
      <c r="D771" s="8">
        <v>4.8117130930923201E-2</v>
      </c>
      <c r="E771">
        <f>-LOG10(Table5[[#This Row],[Pairwise Td FDR]])</f>
        <v>1.3177002761371723</v>
      </c>
      <c r="I771" t="s">
        <v>1728</v>
      </c>
      <c r="J771" t="s">
        <v>526</v>
      </c>
      <c r="K771" s="19">
        <v>-1.5138762701753701</v>
      </c>
      <c r="L771" s="19">
        <v>4.9376050741135803E-2</v>
      </c>
      <c r="M771">
        <f>-LOG10(Table3[[#This Row],[Pairwise Td FDR2]])</f>
        <v>1.3064836493154235</v>
      </c>
    </row>
    <row r="772" spans="1:13" x14ac:dyDescent="0.35">
      <c r="A772" s="14" t="s">
        <v>1952</v>
      </c>
      <c r="B772" s="1" t="s">
        <v>1238</v>
      </c>
      <c r="C772" s="8">
        <v>1.2654365487296699</v>
      </c>
      <c r="D772" s="8">
        <v>4.8117130930923201E-2</v>
      </c>
      <c r="E772">
        <f>-LOG10(Table5[[#This Row],[Pairwise Td FDR]])</f>
        <v>1.3177002761371723</v>
      </c>
      <c r="I772" t="s">
        <v>1767</v>
      </c>
      <c r="J772" t="s">
        <v>569</v>
      </c>
      <c r="K772" s="19">
        <v>1.2727439282784001</v>
      </c>
      <c r="L772" s="19">
        <v>4.9376050741135803E-2</v>
      </c>
      <c r="M772">
        <f>-LOG10(Table3[[#This Row],[Pairwise Td FDR2]])</f>
        <v>1.3064836493154235</v>
      </c>
    </row>
    <row r="773" spans="1:13" x14ac:dyDescent="0.35">
      <c r="A773" s="14" t="s">
        <v>1852</v>
      </c>
      <c r="B773" s="1" t="s">
        <v>1165</v>
      </c>
      <c r="C773" s="8">
        <v>1.2897427252701701</v>
      </c>
      <c r="D773" s="8">
        <v>4.8175368402254802E-2</v>
      </c>
      <c r="E773">
        <f>-LOG10(Table5[[#This Row],[Pairwise Td FDR]])</f>
        <v>1.3171749555629166</v>
      </c>
      <c r="I773" t="s">
        <v>1978</v>
      </c>
      <c r="J773" t="s">
        <v>779</v>
      </c>
      <c r="K773" s="19">
        <v>1.1769992395503801</v>
      </c>
      <c r="L773" s="19">
        <v>4.9376050741135803E-2</v>
      </c>
      <c r="M773">
        <f>-LOG10(Table3[[#This Row],[Pairwise Td FDR2]])</f>
        <v>1.3064836493154235</v>
      </c>
    </row>
    <row r="774" spans="1:13" x14ac:dyDescent="0.35">
      <c r="A774" s="14" t="s">
        <v>1965</v>
      </c>
      <c r="B774" s="1" t="s">
        <v>753</v>
      </c>
      <c r="C774" s="8">
        <v>1.54526011234199</v>
      </c>
      <c r="D774" s="8">
        <v>4.8230960679083598E-2</v>
      </c>
      <c r="E774">
        <f>-LOG10(Table5[[#This Row],[Pairwise Td FDR]])</f>
        <v>1.3166740875811296</v>
      </c>
      <c r="I774" t="s">
        <v>1405</v>
      </c>
      <c r="J774" t="s">
        <v>885</v>
      </c>
      <c r="K774" s="19">
        <v>1.29497075231231</v>
      </c>
      <c r="L774" s="19">
        <v>4.9456684736456501E-2</v>
      </c>
      <c r="M774">
        <f>-LOG10(Table3[[#This Row],[Pairwise Td FDR2]])</f>
        <v>1.3057749993560295</v>
      </c>
    </row>
    <row r="775" spans="1:13" x14ac:dyDescent="0.35">
      <c r="A775" s="14" t="s">
        <v>1364</v>
      </c>
      <c r="B775" s="1" t="s">
        <v>862</v>
      </c>
      <c r="C775" s="8">
        <v>1.3279220556542399</v>
      </c>
      <c r="D775" s="8">
        <v>4.8318315524570103E-2</v>
      </c>
      <c r="E775">
        <f>-LOG10(Table5[[#This Row],[Pairwise Td FDR]])</f>
        <v>1.3158882145180457</v>
      </c>
      <c r="I775" t="s">
        <v>1804</v>
      </c>
      <c r="J775" t="s">
        <v>602</v>
      </c>
      <c r="K775" s="19">
        <v>1.2585310568061601</v>
      </c>
      <c r="L775" s="19">
        <v>4.9515413351798702E-2</v>
      </c>
      <c r="M775">
        <f>-LOG10(Table3[[#This Row],[Pairwise Td FDR2]])</f>
        <v>1.3052595911337292</v>
      </c>
    </row>
    <row r="776" spans="1:13" x14ac:dyDescent="0.35">
      <c r="A776" s="14" t="s">
        <v>1834</v>
      </c>
      <c r="B776" s="1" t="s">
        <v>628</v>
      </c>
      <c r="C776" s="8">
        <v>1.1473052597367801</v>
      </c>
      <c r="D776" s="8">
        <v>4.8318315524570103E-2</v>
      </c>
      <c r="E776">
        <f>-LOG10(Table5[[#This Row],[Pairwise Td FDR]])</f>
        <v>1.3158882145180457</v>
      </c>
      <c r="I776" t="s">
        <v>1973</v>
      </c>
      <c r="J776" t="s">
        <v>769</v>
      </c>
      <c r="K776" s="19">
        <v>1.2070086958994299</v>
      </c>
      <c r="L776" s="19">
        <v>4.9575949212836097E-2</v>
      </c>
      <c r="M776">
        <f>-LOG10(Table3[[#This Row],[Pairwise Td FDR2]])</f>
        <v>1.3047289617630962</v>
      </c>
    </row>
    <row r="777" spans="1:13" x14ac:dyDescent="0.35">
      <c r="A777" s="14" t="s">
        <v>1604</v>
      </c>
      <c r="B777" s="1" t="s">
        <v>381</v>
      </c>
      <c r="C777" s="8">
        <v>1.24685285833148</v>
      </c>
      <c r="D777" s="8">
        <v>4.8347819243335997E-2</v>
      </c>
      <c r="E777">
        <f>-LOG10(Table5[[#This Row],[Pairwise Td FDR]])</f>
        <v>1.3156231102458145</v>
      </c>
      <c r="I777" t="s">
        <v>924</v>
      </c>
      <c r="J777" t="s">
        <v>924</v>
      </c>
      <c r="K777" s="19">
        <v>-1.4583802525256599</v>
      </c>
      <c r="L777" s="19">
        <v>4.9660038624923797E-2</v>
      </c>
      <c r="M777">
        <f>-LOG10(Table3[[#This Row],[Pairwise Td FDR2]])</f>
        <v>1.3039929469927967</v>
      </c>
    </row>
    <row r="778" spans="1:13" x14ac:dyDescent="0.35">
      <c r="A778" s="14" t="s">
        <v>1341</v>
      </c>
      <c r="B778" s="1" t="s">
        <v>78</v>
      </c>
      <c r="C778" s="8">
        <v>1.32764793162039</v>
      </c>
      <c r="D778" s="8">
        <v>4.8508492767772297E-2</v>
      </c>
      <c r="E778">
        <f>-LOG10(Table5[[#This Row],[Pairwise Td FDR]])</f>
        <v>1.314182219350617</v>
      </c>
      <c r="I778" t="s">
        <v>1886</v>
      </c>
      <c r="J778" t="s">
        <v>678</v>
      </c>
      <c r="K778" s="19">
        <v>-1.4268357594712</v>
      </c>
      <c r="L778" s="19">
        <v>4.9660038624923797E-2</v>
      </c>
      <c r="M778">
        <f>-LOG10(Table3[[#This Row],[Pairwise Td FDR2]])</f>
        <v>1.3039929469927967</v>
      </c>
    </row>
    <row r="779" spans="1:13" x14ac:dyDescent="0.35">
      <c r="A779" s="14" t="s">
        <v>29</v>
      </c>
      <c r="B779" s="1" t="s">
        <v>29</v>
      </c>
      <c r="C779" s="8">
        <v>1.5239103156341001</v>
      </c>
      <c r="D779" s="8">
        <v>4.8646046919040203E-2</v>
      </c>
      <c r="E779">
        <f>-LOG10(Table5[[#This Row],[Pairwise Td FDR]])</f>
        <v>1.3129524456525856</v>
      </c>
      <c r="I779" t="s">
        <v>1506</v>
      </c>
      <c r="J779" t="s">
        <v>261</v>
      </c>
      <c r="K779" s="19">
        <v>1.23076621034593</v>
      </c>
      <c r="L779" s="19">
        <v>4.9722182245898999E-2</v>
      </c>
      <c r="M779">
        <f>-LOG10(Table3[[#This Row],[Pairwise Td FDR2]])</f>
        <v>1.3034498189572981</v>
      </c>
    </row>
    <row r="780" spans="1:13" x14ac:dyDescent="0.35">
      <c r="A780" s="14" t="s">
        <v>1881</v>
      </c>
      <c r="B780" s="1" t="s">
        <v>1186</v>
      </c>
      <c r="C780" s="8">
        <v>1.1942745831919099</v>
      </c>
      <c r="D780" s="8">
        <v>4.8646046919040203E-2</v>
      </c>
      <c r="E780">
        <f>-LOG10(Table5[[#This Row],[Pairwise Td FDR]])</f>
        <v>1.3129524456525856</v>
      </c>
      <c r="I780" t="s">
        <v>1751</v>
      </c>
      <c r="J780" t="s">
        <v>552</v>
      </c>
      <c r="K780" s="19">
        <v>-1.38386842332362</v>
      </c>
      <c r="L780" s="19">
        <v>4.9773203838175899E-2</v>
      </c>
      <c r="M780">
        <f>-LOG10(Table3[[#This Row],[Pairwise Td FDR2]])</f>
        <v>1.3030044033697379</v>
      </c>
    </row>
    <row r="781" spans="1:13" x14ac:dyDescent="0.35">
      <c r="A781" s="14" t="s">
        <v>1660</v>
      </c>
      <c r="B781" s="1" t="s">
        <v>451</v>
      </c>
      <c r="C781" s="8">
        <v>1.29621417939691</v>
      </c>
      <c r="D781" s="8">
        <v>4.88361215580966E-2</v>
      </c>
      <c r="E781">
        <f>-LOG10(Table5[[#This Row],[Pairwise Td FDR]])</f>
        <v>1.3112588339327265</v>
      </c>
      <c r="I781" t="s">
        <v>1946</v>
      </c>
      <c r="J781" t="s">
        <v>1233</v>
      </c>
      <c r="K781" s="19">
        <v>1.46749760327245</v>
      </c>
      <c r="L781" s="19">
        <v>4.9843245874324101E-2</v>
      </c>
      <c r="M781">
        <f>-LOG10(Table3[[#This Row],[Pairwise Td FDR2]])</f>
        <v>1.302393683455487</v>
      </c>
    </row>
    <row r="782" spans="1:13" x14ac:dyDescent="0.35">
      <c r="A782" s="14" t="s">
        <v>1690</v>
      </c>
      <c r="B782" s="1" t="s">
        <v>1065</v>
      </c>
      <c r="C782" s="8">
        <v>1.2791825754977799</v>
      </c>
      <c r="D782" s="8">
        <v>4.88361215580966E-2</v>
      </c>
      <c r="E782">
        <f>-LOG10(Table5[[#This Row],[Pairwise Td FDR]])</f>
        <v>1.3112588339327265</v>
      </c>
      <c r="I782" t="s">
        <v>1455</v>
      </c>
      <c r="J782" t="s">
        <v>204</v>
      </c>
      <c r="K782" s="19">
        <v>1.1687497170091401</v>
      </c>
      <c r="L782" s="19">
        <v>4.9851443705449201E-2</v>
      </c>
      <c r="M782">
        <f>-LOG10(Table3[[#This Row],[Pairwise Td FDR2]])</f>
        <v>1.3023222599354531</v>
      </c>
    </row>
    <row r="783" spans="1:13" x14ac:dyDescent="0.35">
      <c r="A783" s="14" t="s">
        <v>542</v>
      </c>
      <c r="B783" s="1" t="s">
        <v>542</v>
      </c>
      <c r="C783" s="8">
        <v>1.3658349404349801</v>
      </c>
      <c r="D783" s="8">
        <v>4.88361215580966E-2</v>
      </c>
      <c r="E783">
        <f>-LOG10(Table5[[#This Row],[Pairwise Td FDR]])</f>
        <v>1.3112588339327265</v>
      </c>
      <c r="I783" t="s">
        <v>1606</v>
      </c>
      <c r="J783" t="s">
        <v>384</v>
      </c>
      <c r="K783" s="19">
        <v>-1.43410662742087</v>
      </c>
      <c r="L783" s="19">
        <v>4.99011501598342E-2</v>
      </c>
      <c r="M783">
        <f>-LOG10(Table3[[#This Row],[Pairwise Td FDR2]])</f>
        <v>1.3018894443102227</v>
      </c>
    </row>
    <row r="784" spans="1:13" x14ac:dyDescent="0.35">
      <c r="A784" s="14" t="s">
        <v>1568</v>
      </c>
      <c r="B784" s="1" t="s">
        <v>996</v>
      </c>
      <c r="C784" s="8">
        <v>1.24286555225261</v>
      </c>
      <c r="D784" s="8">
        <v>4.8912966153632102E-2</v>
      </c>
      <c r="E784">
        <f>-LOG10(Table5[[#This Row],[Pairwise Td FDR]])</f>
        <v>1.310576000129128</v>
      </c>
      <c r="I784" t="s">
        <v>1692</v>
      </c>
      <c r="J784" t="s">
        <v>1066</v>
      </c>
      <c r="K784" s="19">
        <v>1.2574645450768001</v>
      </c>
      <c r="L784" s="19">
        <v>4.99011501598342E-2</v>
      </c>
      <c r="M784">
        <f>-LOG10(Table3[[#This Row],[Pairwise Td FDR2]])</f>
        <v>1.3018894443102227</v>
      </c>
    </row>
    <row r="785" spans="1:13" x14ac:dyDescent="0.35">
      <c r="A785" s="14" t="s">
        <v>1310</v>
      </c>
      <c r="B785" s="1" t="s">
        <v>827</v>
      </c>
      <c r="C785" s="8">
        <v>1.27209162805346</v>
      </c>
      <c r="D785" s="8">
        <v>4.9189228785833101E-2</v>
      </c>
      <c r="E785">
        <f>-LOG10(Table5[[#This Row],[Pairwise Td FDR]])</f>
        <v>1.3081299864807718</v>
      </c>
      <c r="I785" t="s">
        <v>2009</v>
      </c>
      <c r="J785" t="s">
        <v>818</v>
      </c>
      <c r="K785" s="19">
        <v>1.18888832829976</v>
      </c>
      <c r="L785" s="19">
        <v>4.99011501598342E-2</v>
      </c>
      <c r="M785">
        <f>-LOG10(Table3[[#This Row],[Pairwise Td FDR2]])</f>
        <v>1.3018894443102227</v>
      </c>
    </row>
    <row r="786" spans="1:13" x14ac:dyDescent="0.35">
      <c r="A786" s="14" t="s">
        <v>1594</v>
      </c>
      <c r="B786" s="1" t="s">
        <v>372</v>
      </c>
      <c r="C786" s="8">
        <v>1.17599189668334</v>
      </c>
      <c r="D786" s="8">
        <v>4.9189228785833101E-2</v>
      </c>
      <c r="E786">
        <f>-LOG10(Table5[[#This Row],[Pairwise Td FDR]])</f>
        <v>1.3081299864807718</v>
      </c>
      <c r="I786" t="s">
        <v>1523</v>
      </c>
      <c r="J786" t="s">
        <v>964</v>
      </c>
      <c r="K786" s="19">
        <v>1.1871949472663199</v>
      </c>
      <c r="L786" s="19">
        <v>4.9970660586717799E-2</v>
      </c>
      <c r="M786">
        <f>-LOG10(Table3[[#This Row],[Pairwise Td FDR2]])</f>
        <v>1.3012849093672973</v>
      </c>
    </row>
    <row r="787" spans="1:13" x14ac:dyDescent="0.35">
      <c r="A787" s="14" t="s">
        <v>1805</v>
      </c>
      <c r="B787" s="1" t="s">
        <v>1142</v>
      </c>
      <c r="C787" s="8">
        <v>1.2167957567921199</v>
      </c>
      <c r="D787" s="8">
        <v>4.9189228785833101E-2</v>
      </c>
      <c r="E787">
        <f>-LOG10(Table5[[#This Row],[Pairwise Td FDR]])</f>
        <v>1.3081299864807718</v>
      </c>
    </row>
    <row r="788" spans="1:13" x14ac:dyDescent="0.35">
      <c r="A788" s="14" t="s">
        <v>1592</v>
      </c>
      <c r="B788" s="1" t="s">
        <v>370</v>
      </c>
      <c r="C788" s="8">
        <v>1.2435152427599701</v>
      </c>
      <c r="D788" s="8">
        <v>4.9309310713354003E-2</v>
      </c>
      <c r="E788">
        <f>-LOG10(Table5[[#This Row],[Pairwise Td FDR]])</f>
        <v>1.3070710683566964</v>
      </c>
    </row>
    <row r="789" spans="1:13" x14ac:dyDescent="0.35">
      <c r="A789" s="14" t="s">
        <v>1894</v>
      </c>
      <c r="B789" s="1" t="s">
        <v>1195</v>
      </c>
      <c r="C789" s="8">
        <v>1.2380818290898099</v>
      </c>
      <c r="D789" s="8">
        <v>4.9310880132881901E-2</v>
      </c>
      <c r="E789">
        <f>-LOG10(Table5[[#This Row],[Pairwise Td FDR]])</f>
        <v>1.3070572458273551</v>
      </c>
    </row>
    <row r="790" spans="1:13" x14ac:dyDescent="0.35">
      <c r="A790" s="14" t="s">
        <v>1418</v>
      </c>
      <c r="B790" s="1" t="s">
        <v>164</v>
      </c>
      <c r="C790" s="8">
        <v>1.27179973943836</v>
      </c>
      <c r="D790" s="8">
        <v>4.9376050741135803E-2</v>
      </c>
      <c r="E790">
        <f>-LOG10(Table5[[#This Row],[Pairwise Td FDR]])</f>
        <v>1.3064836493154235</v>
      </c>
    </row>
    <row r="791" spans="1:13" x14ac:dyDescent="0.35">
      <c r="A791" s="14" t="s">
        <v>916</v>
      </c>
      <c r="B791" s="1" t="s">
        <v>916</v>
      </c>
      <c r="C791" s="8">
        <v>1.2653702165743399</v>
      </c>
      <c r="D791" s="8">
        <v>4.9376050741135803E-2</v>
      </c>
      <c r="E791">
        <f>-LOG10(Table5[[#This Row],[Pairwise Td FDR]])</f>
        <v>1.3064836493154235</v>
      </c>
    </row>
    <row r="792" spans="1:13" x14ac:dyDescent="0.35">
      <c r="A792" s="14" t="s">
        <v>1503</v>
      </c>
      <c r="B792" s="1" t="s">
        <v>952</v>
      </c>
      <c r="C792" s="8">
        <v>1.22134322618293</v>
      </c>
      <c r="D792" s="8">
        <v>4.9376050741135803E-2</v>
      </c>
      <c r="E792">
        <f>-LOG10(Table5[[#This Row],[Pairwise Td FDR]])</f>
        <v>1.3064836493154235</v>
      </c>
    </row>
    <row r="793" spans="1:13" x14ac:dyDescent="0.35">
      <c r="A793" s="14" t="s">
        <v>1591</v>
      </c>
      <c r="B793" s="1" t="s">
        <v>367</v>
      </c>
      <c r="C793" s="8">
        <v>-1.6377481839924599</v>
      </c>
      <c r="D793" s="8">
        <v>4.9376050741135803E-2</v>
      </c>
      <c r="E793">
        <f>-LOG10(Table5[[#This Row],[Pairwise Td FDR]])</f>
        <v>1.3064836493154235</v>
      </c>
    </row>
    <row r="794" spans="1:13" x14ac:dyDescent="0.35">
      <c r="A794" s="14" t="s">
        <v>1682</v>
      </c>
      <c r="B794" s="1" t="s">
        <v>482</v>
      </c>
      <c r="C794" s="8">
        <v>1.16935335422373</v>
      </c>
      <c r="D794" s="8">
        <v>4.9376050741135803E-2</v>
      </c>
      <c r="E794">
        <f>-LOG10(Table5[[#This Row],[Pairwise Td FDR]])</f>
        <v>1.3064836493154235</v>
      </c>
    </row>
    <row r="795" spans="1:13" x14ac:dyDescent="0.35">
      <c r="A795" s="14" t="s">
        <v>1728</v>
      </c>
      <c r="B795" s="1" t="s">
        <v>526</v>
      </c>
      <c r="C795" s="8">
        <v>-1.5138762701753701</v>
      </c>
      <c r="D795" s="8">
        <v>4.9376050741135803E-2</v>
      </c>
      <c r="E795">
        <f>-LOG10(Table5[[#This Row],[Pairwise Td FDR]])</f>
        <v>1.3064836493154235</v>
      </c>
    </row>
    <row r="796" spans="1:13" x14ac:dyDescent="0.35">
      <c r="A796" s="14" t="s">
        <v>1767</v>
      </c>
      <c r="B796" s="1" t="s">
        <v>569</v>
      </c>
      <c r="C796" s="8">
        <v>1.2727439282784001</v>
      </c>
      <c r="D796" s="8">
        <v>4.9376050741135803E-2</v>
      </c>
      <c r="E796">
        <f>-LOG10(Table5[[#This Row],[Pairwise Td FDR]])</f>
        <v>1.3064836493154235</v>
      </c>
    </row>
    <row r="797" spans="1:13" x14ac:dyDescent="0.35">
      <c r="A797" s="14" t="s">
        <v>1978</v>
      </c>
      <c r="B797" s="1" t="s">
        <v>779</v>
      </c>
      <c r="C797" s="8">
        <v>1.1769992395503801</v>
      </c>
      <c r="D797" s="8">
        <v>4.9376050741135803E-2</v>
      </c>
      <c r="E797">
        <f>-LOG10(Table5[[#This Row],[Pairwise Td FDR]])</f>
        <v>1.3064836493154235</v>
      </c>
    </row>
    <row r="798" spans="1:13" x14ac:dyDescent="0.35">
      <c r="A798" s="14" t="s">
        <v>1405</v>
      </c>
      <c r="B798" s="1" t="s">
        <v>885</v>
      </c>
      <c r="C798" s="8">
        <v>1.29497075231231</v>
      </c>
      <c r="D798" s="8">
        <v>4.9456684736456501E-2</v>
      </c>
      <c r="E798">
        <f>-LOG10(Table5[[#This Row],[Pairwise Td FDR]])</f>
        <v>1.3057749993560295</v>
      </c>
    </row>
    <row r="799" spans="1:13" x14ac:dyDescent="0.35">
      <c r="A799" s="14" t="s">
        <v>1804</v>
      </c>
      <c r="B799" s="1" t="s">
        <v>602</v>
      </c>
      <c r="C799" s="8">
        <v>1.2585310568061601</v>
      </c>
      <c r="D799" s="8">
        <v>4.9515413351798702E-2</v>
      </c>
      <c r="E799">
        <f>-LOG10(Table5[[#This Row],[Pairwise Td FDR]])</f>
        <v>1.3052595911337292</v>
      </c>
    </row>
    <row r="800" spans="1:13" x14ac:dyDescent="0.35">
      <c r="A800" s="14" t="s">
        <v>1973</v>
      </c>
      <c r="B800" s="1" t="s">
        <v>769</v>
      </c>
      <c r="C800" s="8">
        <v>1.2070086958994299</v>
      </c>
      <c r="D800" s="8">
        <v>4.9575949212836097E-2</v>
      </c>
      <c r="E800">
        <f>-LOG10(Table5[[#This Row],[Pairwise Td FDR]])</f>
        <v>1.3047289617630962</v>
      </c>
    </row>
    <row r="801" spans="1:5" x14ac:dyDescent="0.35">
      <c r="A801" s="14" t="s">
        <v>924</v>
      </c>
      <c r="B801" s="1" t="s">
        <v>924</v>
      </c>
      <c r="C801" s="8">
        <v>-1.4583802525256599</v>
      </c>
      <c r="D801" s="8">
        <v>4.9660038624923797E-2</v>
      </c>
      <c r="E801">
        <f>-LOG10(Table5[[#This Row],[Pairwise Td FDR]])</f>
        <v>1.3039929469927967</v>
      </c>
    </row>
    <row r="802" spans="1:5" x14ac:dyDescent="0.35">
      <c r="A802" s="14" t="s">
        <v>1886</v>
      </c>
      <c r="B802" s="1" t="s">
        <v>678</v>
      </c>
      <c r="C802" s="8">
        <v>-1.4268357594712</v>
      </c>
      <c r="D802" s="8">
        <v>4.9660038624923797E-2</v>
      </c>
      <c r="E802">
        <f>-LOG10(Table5[[#This Row],[Pairwise Td FDR]])</f>
        <v>1.3039929469927967</v>
      </c>
    </row>
    <row r="803" spans="1:5" x14ac:dyDescent="0.35">
      <c r="A803" s="14" t="s">
        <v>1506</v>
      </c>
      <c r="B803" s="1" t="s">
        <v>261</v>
      </c>
      <c r="C803" s="8">
        <v>1.23076621034593</v>
      </c>
      <c r="D803" s="8">
        <v>4.9722182245898999E-2</v>
      </c>
      <c r="E803">
        <f>-LOG10(Table5[[#This Row],[Pairwise Td FDR]])</f>
        <v>1.3034498189572981</v>
      </c>
    </row>
    <row r="804" spans="1:5" x14ac:dyDescent="0.35">
      <c r="A804" s="14" t="s">
        <v>1751</v>
      </c>
      <c r="B804" s="1" t="s">
        <v>552</v>
      </c>
      <c r="C804" s="8">
        <v>-1.38386842332362</v>
      </c>
      <c r="D804" s="8">
        <v>4.9773203838175899E-2</v>
      </c>
      <c r="E804">
        <f>-LOG10(Table5[[#This Row],[Pairwise Td FDR]])</f>
        <v>1.3030044033697379</v>
      </c>
    </row>
    <row r="805" spans="1:5" x14ac:dyDescent="0.35">
      <c r="A805" s="14" t="s">
        <v>1946</v>
      </c>
      <c r="B805" s="1" t="s">
        <v>1233</v>
      </c>
      <c r="C805" s="8">
        <v>1.46749760327245</v>
      </c>
      <c r="D805" s="8">
        <v>4.9843245874324101E-2</v>
      </c>
      <c r="E805">
        <f>-LOG10(Table5[[#This Row],[Pairwise Td FDR]])</f>
        <v>1.302393683455487</v>
      </c>
    </row>
    <row r="806" spans="1:5" x14ac:dyDescent="0.35">
      <c r="A806" s="14" t="s">
        <v>1455</v>
      </c>
      <c r="B806" s="1" t="s">
        <v>204</v>
      </c>
      <c r="C806" s="8">
        <v>1.1687497170091401</v>
      </c>
      <c r="D806" s="8">
        <v>4.9851443705449201E-2</v>
      </c>
      <c r="E806">
        <f>-LOG10(Table5[[#This Row],[Pairwise Td FDR]])</f>
        <v>1.3023222599354531</v>
      </c>
    </row>
    <row r="807" spans="1:5" x14ac:dyDescent="0.35">
      <c r="A807" s="14" t="s">
        <v>1606</v>
      </c>
      <c r="B807" s="1" t="s">
        <v>384</v>
      </c>
      <c r="C807" s="8">
        <v>-1.43410662742087</v>
      </c>
      <c r="D807" s="8">
        <v>4.99011501598342E-2</v>
      </c>
      <c r="E807">
        <f>-LOG10(Table5[[#This Row],[Pairwise Td FDR]])</f>
        <v>1.3018894443102227</v>
      </c>
    </row>
    <row r="808" spans="1:5" x14ac:dyDescent="0.35">
      <c r="A808" s="14" t="s">
        <v>1692</v>
      </c>
      <c r="B808" s="1" t="s">
        <v>1066</v>
      </c>
      <c r="C808" s="8">
        <v>1.2574645450768001</v>
      </c>
      <c r="D808" s="8">
        <v>4.99011501598342E-2</v>
      </c>
      <c r="E808">
        <f>-LOG10(Table5[[#This Row],[Pairwise Td FDR]])</f>
        <v>1.3018894443102227</v>
      </c>
    </row>
    <row r="809" spans="1:5" x14ac:dyDescent="0.35">
      <c r="A809" s="14" t="s">
        <v>2009</v>
      </c>
      <c r="B809" s="1" t="s">
        <v>818</v>
      </c>
      <c r="C809" s="8">
        <v>1.18888832829976</v>
      </c>
      <c r="D809" s="8">
        <v>4.99011501598342E-2</v>
      </c>
      <c r="E809">
        <f>-LOG10(Table5[[#This Row],[Pairwise Td FDR]])</f>
        <v>1.3018894443102227</v>
      </c>
    </row>
    <row r="810" spans="1:5" x14ac:dyDescent="0.35">
      <c r="A810" s="14" t="s">
        <v>1523</v>
      </c>
      <c r="B810" s="1" t="s">
        <v>964</v>
      </c>
      <c r="C810" s="8">
        <v>1.1871949472663199</v>
      </c>
      <c r="D810" s="8">
        <v>4.9970660586717799E-2</v>
      </c>
      <c r="E810">
        <f>-LOG10(Table5[[#This Row],[Pairwise Td FDR]])</f>
        <v>1.3012849093672973</v>
      </c>
    </row>
  </sheetData>
  <conditionalFormatting sqref="I3:J3">
    <cfRule type="containsText" dxfId="17" priority="5" operator="containsText" text="Common">
      <formula>NOT(ISERROR(SEARCH("Common",I3)))</formula>
    </cfRule>
    <cfRule type="containsText" dxfId="16" priority="6" operator="containsText" text="Unique to L. thermotolerans">
      <formula>NOT(ISERROR(SEARCH("Unique to L. thermotolerans",I3)))</formula>
    </cfRule>
  </conditionalFormatting>
  <conditionalFormatting sqref="I3:J3">
    <cfRule type="containsText" dxfId="15" priority="4" operator="containsText" text="Unique to T. delbrueckii">
      <formula>NOT(ISERROR(SEARCH("Unique to T. delbrueckii",I3)))</formula>
    </cfRule>
  </conditionalFormatting>
  <conditionalFormatting sqref="A3:B3">
    <cfRule type="containsText" dxfId="14" priority="2" operator="containsText" text="Common">
      <formula>NOT(ISERROR(SEARCH("Common",A3)))</formula>
    </cfRule>
    <cfRule type="containsText" dxfId="13" priority="3" operator="containsText" text="Unique to L. thermotolerans">
      <formula>NOT(ISERROR(SEARCH("Unique to L. thermotolerans",A3)))</formula>
    </cfRule>
  </conditionalFormatting>
  <conditionalFormatting sqref="A3:B3">
    <cfRule type="containsText" dxfId="12" priority="1" operator="containsText" text="Unique to T. delbrueckii">
      <formula>NOT(ISERROR(SEARCH("Unique to T. delbrueckii",A3)))</formula>
    </cfRule>
  </conditionalFormatting>
  <pageMargins left="0.7" right="0.7" top="0.75" bottom="0.75" header="0.3" footer="0.3"/>
  <tableParts count="2">
    <tablePart r:id="rId1"/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448885-3674-4750-AC7C-C5A9A4C02994}">
  <dimension ref="A1:AA1040"/>
  <sheetViews>
    <sheetView tabSelected="1" zoomScale="71" workbookViewId="0">
      <selection activeCell="AC20" sqref="AC20"/>
    </sheetView>
  </sheetViews>
  <sheetFormatPr defaultRowHeight="14.5" x14ac:dyDescent="0.35"/>
  <cols>
    <col min="1" max="1" width="9.453125" customWidth="1"/>
    <col min="2" max="2" width="17.81640625" customWidth="1"/>
    <col min="3" max="3" width="14.6328125" customWidth="1"/>
    <col min="4" max="4" width="23.7265625" customWidth="1"/>
    <col min="5" max="5" width="18.26953125" customWidth="1"/>
    <col min="6" max="6" width="21.81640625" bestFit="1" customWidth="1"/>
    <col min="9" max="9" width="9.453125" customWidth="1"/>
    <col min="10" max="10" width="17.81640625" customWidth="1"/>
    <col min="11" max="11" width="14.6328125" customWidth="1"/>
    <col min="12" max="12" width="21.26953125" customWidth="1"/>
    <col min="15" max="15" width="9.453125" customWidth="1"/>
    <col min="16" max="16" width="17.81640625" customWidth="1"/>
    <col min="17" max="17" width="14.6328125" customWidth="1"/>
    <col min="18" max="18" width="21.36328125" customWidth="1"/>
    <col min="20" max="20" width="10.1796875" customWidth="1"/>
    <col min="21" max="21" width="9.08984375" customWidth="1"/>
    <col min="22" max="22" width="17.81640625" customWidth="1"/>
    <col min="23" max="23" width="14.6328125" customWidth="1"/>
    <col min="24" max="24" width="21.36328125" customWidth="1"/>
    <col min="25" max="27" width="0" hidden="1" customWidth="1"/>
  </cols>
  <sheetData>
    <row r="1" spans="1:27" s="27" customFormat="1" ht="21" x14ac:dyDescent="0.5">
      <c r="A1" s="27" t="s">
        <v>1306</v>
      </c>
      <c r="H1" s="27" t="s">
        <v>1307</v>
      </c>
      <c r="N1" s="27" t="s">
        <v>2428</v>
      </c>
      <c r="T1" s="27" t="s">
        <v>2429</v>
      </c>
    </row>
    <row r="3" spans="1:27" x14ac:dyDescent="0.35">
      <c r="A3" s="16" t="s">
        <v>1304</v>
      </c>
      <c r="B3" s="17" t="s">
        <v>0</v>
      </c>
      <c r="C3" s="6" t="s">
        <v>1267</v>
      </c>
      <c r="D3" s="18" t="s">
        <v>1266</v>
      </c>
      <c r="E3" s="18" t="s">
        <v>2420</v>
      </c>
      <c r="F3" t="s">
        <v>1269</v>
      </c>
      <c r="H3" s="13" t="s">
        <v>1304</v>
      </c>
      <c r="I3" s="5" t="s">
        <v>0</v>
      </c>
      <c r="J3" s="6" t="s">
        <v>1266</v>
      </c>
      <c r="K3" s="6" t="s">
        <v>1267</v>
      </c>
      <c r="L3" t="s">
        <v>1269</v>
      </c>
      <c r="N3" s="13" t="s">
        <v>1304</v>
      </c>
      <c r="O3" s="5" t="s">
        <v>0</v>
      </c>
      <c r="P3" s="6" t="s">
        <v>1266</v>
      </c>
      <c r="Q3" s="6" t="s">
        <v>1267</v>
      </c>
      <c r="R3" s="7" t="s">
        <v>1269</v>
      </c>
      <c r="T3" s="13" t="s">
        <v>1304</v>
      </c>
      <c r="U3" s="5" t="s">
        <v>0</v>
      </c>
      <c r="V3" s="6" t="s">
        <v>1266</v>
      </c>
      <c r="W3" s="6" t="s">
        <v>1267</v>
      </c>
      <c r="X3" s="7" t="s">
        <v>1269</v>
      </c>
      <c r="Y3" t="s">
        <v>2422</v>
      </c>
      <c r="Z3" t="s">
        <v>2427</v>
      </c>
      <c r="AA3" t="s">
        <v>2423</v>
      </c>
    </row>
    <row r="4" spans="1:27" x14ac:dyDescent="0.35">
      <c r="A4" t="s">
        <v>1442</v>
      </c>
      <c r="B4" t="s">
        <v>187</v>
      </c>
      <c r="C4" s="9">
        <v>1.06326861407406E-2</v>
      </c>
      <c r="D4" s="21">
        <v>-4.1750424315175598</v>
      </c>
      <c r="E4" s="21">
        <v>1.54277555243219E-4</v>
      </c>
      <c r="F4">
        <f>-LOG10(Table4[[#This Row],[Consortia FDR2]])</f>
        <v>3.8116972517919434</v>
      </c>
      <c r="H4" s="14" t="s">
        <v>1442</v>
      </c>
      <c r="I4" s="1" t="s">
        <v>187</v>
      </c>
      <c r="J4" s="9">
        <v>-4.1750424315175598</v>
      </c>
      <c r="K4" s="9">
        <v>1.54277555243219E-4</v>
      </c>
      <c r="L4">
        <f>-LOG10(Table6[[#This Row],[Consortia FDR]])</f>
        <v>3.8116972517919434</v>
      </c>
      <c r="N4" s="14" t="s">
        <v>2062</v>
      </c>
      <c r="O4" s="1" t="s">
        <v>879</v>
      </c>
      <c r="P4" s="9">
        <v>1.6070128978294</v>
      </c>
      <c r="Q4" s="9">
        <v>2.0782623384304698E-3</v>
      </c>
      <c r="R4" s="11">
        <f>-LOG10(Table7[[#This Row],[Consortia FDR]])</f>
        <v>2.6822996324565929</v>
      </c>
      <c r="T4" s="22" t="s">
        <v>2062</v>
      </c>
      <c r="U4" s="1" t="s">
        <v>879</v>
      </c>
      <c r="V4" s="9">
        <v>1.6070128978294</v>
      </c>
      <c r="W4" s="9">
        <v>2.0782623384304698E-3</v>
      </c>
      <c r="X4" s="11">
        <f t="shared" ref="X4:X67" si="0">-LOG10(W4)</f>
        <v>2.6822996324565929</v>
      </c>
      <c r="Y4" t="str">
        <f>VLOOKUP(Table8[[#This Row],[Gene ID]],Table9[Component: Mitochondria],1,0)</f>
        <v>IMG1</v>
      </c>
      <c r="Z4" t="str">
        <f>_xlfn.IFNA(Table8[[#This Row],[Component: Mitochondria]], 0)</f>
        <v>IMG1</v>
      </c>
      <c r="AA4" t="str">
        <f>VLOOKUP(Table8[[#This Row],[Gene ID]],Table9[Process: Mitochondrial Translation],1,0)</f>
        <v>IMG1</v>
      </c>
    </row>
    <row r="5" spans="1:27" x14ac:dyDescent="0.35">
      <c r="A5" t="s">
        <v>1270</v>
      </c>
      <c r="B5" t="s">
        <v>844</v>
      </c>
      <c r="C5" s="9">
        <v>3.3736626608210701E-3</v>
      </c>
      <c r="D5" s="21">
        <v>2.3494982360599899</v>
      </c>
      <c r="E5" s="21">
        <v>1.1603082410884999E-3</v>
      </c>
      <c r="F5">
        <f>-LOG10(Table4[[#This Row],[Consortia FDR2]])</f>
        <v>2.9354266231687554</v>
      </c>
      <c r="H5" s="14" t="s">
        <v>1423</v>
      </c>
      <c r="I5" s="1" t="s">
        <v>169</v>
      </c>
      <c r="J5" s="9">
        <v>3.29073781382146</v>
      </c>
      <c r="K5" s="9">
        <v>1.2859708526242299E-3</v>
      </c>
      <c r="L5">
        <f>-LOG10(Table6[[#This Row],[Consortia FDR]])</f>
        <v>2.8907688748705174</v>
      </c>
      <c r="N5" s="14" t="s">
        <v>2029</v>
      </c>
      <c r="O5" s="1" t="s">
        <v>837</v>
      </c>
      <c r="P5" s="9">
        <v>2.1085670858150198</v>
      </c>
      <c r="Q5" s="9">
        <v>3.3736626608210701E-3</v>
      </c>
      <c r="R5">
        <f>-LOG10(Table7[[#This Row],[Consortia FDR]])</f>
        <v>2.4718983455371526</v>
      </c>
      <c r="T5" s="22" t="s">
        <v>2029</v>
      </c>
      <c r="U5" s="1" t="s">
        <v>837</v>
      </c>
      <c r="V5" s="9">
        <v>2.1085670858150198</v>
      </c>
      <c r="W5" s="9">
        <v>3.3736626608210701E-3</v>
      </c>
      <c r="X5">
        <f t="shared" si="0"/>
        <v>2.4718983455371526</v>
      </c>
      <c r="Y5" t="str">
        <f>VLOOKUP(Table8[[#This Row],[Gene ID]],Table9[Component: Mitochondria],1,0)</f>
        <v>COR1</v>
      </c>
      <c r="Z5" t="str">
        <f>_xlfn.IFNA(Table8[[#This Row],[Component: Mitochondria]], 0)</f>
        <v>COR1</v>
      </c>
      <c r="AA5" t="e">
        <f>VLOOKUP(Table8[[#This Row],[Gene ID]],Table9[Process: Mitochondrial Translation],1,0)</f>
        <v>#N/A</v>
      </c>
    </row>
    <row r="6" spans="1:27" x14ac:dyDescent="0.35">
      <c r="A6" t="s">
        <v>1272</v>
      </c>
      <c r="B6" t="s">
        <v>901</v>
      </c>
      <c r="C6" s="9">
        <v>9.7350206304955902E-3</v>
      </c>
      <c r="D6" s="21">
        <v>30.1617391591938</v>
      </c>
      <c r="E6" s="21">
        <v>1.1603082410884999E-3</v>
      </c>
      <c r="F6">
        <f>-LOG10(Table4[[#This Row],[Consortia FDR2]])</f>
        <v>2.9354266231687554</v>
      </c>
      <c r="H6" s="14" t="s">
        <v>1277</v>
      </c>
      <c r="I6" s="1" t="s">
        <v>322</v>
      </c>
      <c r="J6" s="9">
        <v>2.8581262279287798</v>
      </c>
      <c r="K6" s="9">
        <v>1.2859708526242299E-3</v>
      </c>
      <c r="L6">
        <f>-LOG10(Table6[[#This Row],[Consortia FDR]])</f>
        <v>2.8907688748705174</v>
      </c>
      <c r="N6" s="14" t="s">
        <v>2026</v>
      </c>
      <c r="O6" s="1" t="s">
        <v>834</v>
      </c>
      <c r="P6" s="9">
        <v>1.5850186485155</v>
      </c>
      <c r="Q6" s="9">
        <v>4.0741598031202196E-3</v>
      </c>
      <c r="R6">
        <f>-LOG10(Table7[[#This Row],[Consortia FDR]])</f>
        <v>2.3899619404187722</v>
      </c>
      <c r="T6" s="22" t="s">
        <v>2242</v>
      </c>
      <c r="U6" s="1" t="s">
        <v>1053</v>
      </c>
      <c r="V6" s="9">
        <v>1.6521255291914001</v>
      </c>
      <c r="W6" s="9">
        <v>4.89049607671553E-3</v>
      </c>
      <c r="X6">
        <f t="shared" si="0"/>
        <v>2.310647085160054</v>
      </c>
      <c r="Y6" t="str">
        <f>VLOOKUP(Table8[[#This Row],[Gene ID]],Table9[Component: Mitochondria],1,0)</f>
        <v>PET191</v>
      </c>
      <c r="Z6" t="str">
        <f>_xlfn.IFNA(Table8[[#This Row],[Component: Mitochondria]], 0)</f>
        <v>PET191</v>
      </c>
      <c r="AA6" t="e">
        <f>VLOOKUP(Table8[[#This Row],[Gene ID]],Table9[Process: Mitochondrial Translation],1,0)</f>
        <v>#N/A</v>
      </c>
    </row>
    <row r="7" spans="1:27" x14ac:dyDescent="0.35">
      <c r="A7" t="s">
        <v>1286</v>
      </c>
      <c r="B7" t="s">
        <v>1059</v>
      </c>
      <c r="C7" s="9">
        <v>2.97813210971586E-2</v>
      </c>
      <c r="D7" s="21">
        <v>25.664454202981499</v>
      </c>
      <c r="E7" s="21">
        <v>1.1603082410884999E-3</v>
      </c>
      <c r="F7">
        <f>-LOG10(Table4[[#This Row],[Consortia FDR2]])</f>
        <v>2.9354266231687554</v>
      </c>
      <c r="H7" s="14" t="s">
        <v>1057</v>
      </c>
      <c r="I7" s="1" t="s">
        <v>1057</v>
      </c>
      <c r="J7" s="9">
        <v>-3.47922713414754</v>
      </c>
      <c r="K7" s="9">
        <v>1.2859708526242299E-3</v>
      </c>
      <c r="L7">
        <f>-LOG10(Table6[[#This Row],[Consortia FDR]])</f>
        <v>2.8907688748705174</v>
      </c>
      <c r="N7" s="14" t="s">
        <v>2231</v>
      </c>
      <c r="O7" s="1" t="s">
        <v>438</v>
      </c>
      <c r="P7" s="9">
        <v>1.53005667334061</v>
      </c>
      <c r="Q7" s="9">
        <v>4.0741598031202196E-3</v>
      </c>
      <c r="R7">
        <f>-LOG10(Table7[[#This Row],[Consortia FDR]])</f>
        <v>2.3899619404187722</v>
      </c>
      <c r="T7" s="22" t="s">
        <v>2028</v>
      </c>
      <c r="U7" s="1" t="s">
        <v>66</v>
      </c>
      <c r="V7" s="9">
        <v>1.4555699731606</v>
      </c>
      <c r="W7" s="9">
        <v>4.9133668790894598E-3</v>
      </c>
      <c r="X7">
        <f t="shared" si="0"/>
        <v>2.3086208060635816</v>
      </c>
      <c r="Y7" t="str">
        <f>VLOOKUP(Table8[[#This Row],[Gene ID]],Table9[Component: Mitochondria],1,0)</f>
        <v>MRPL16</v>
      </c>
      <c r="Z7" t="str">
        <f>_xlfn.IFNA(Table8[[#This Row],[Component: Mitochondria]], 0)</f>
        <v>MRPL16</v>
      </c>
      <c r="AA7" t="str">
        <f>VLOOKUP(Table8[[#This Row],[Gene ID]],Table9[Process: Mitochondrial Translation],1,0)</f>
        <v>MRPL16</v>
      </c>
    </row>
    <row r="8" spans="1:27" x14ac:dyDescent="0.35">
      <c r="A8" t="s">
        <v>1423</v>
      </c>
      <c r="B8" t="s">
        <v>169</v>
      </c>
      <c r="C8" s="9">
        <v>8.9023658690150307E-3</v>
      </c>
      <c r="D8" s="21">
        <v>3.29073781382146</v>
      </c>
      <c r="E8" s="21">
        <v>1.2859708526242299E-3</v>
      </c>
      <c r="F8">
        <f>-LOG10(Table4[[#This Row],[Consortia FDR2]])</f>
        <v>2.8907688748705174</v>
      </c>
      <c r="H8" s="14" t="s">
        <v>1963</v>
      </c>
      <c r="I8" s="1" t="s">
        <v>1246</v>
      </c>
      <c r="J8" s="9">
        <v>-2.2099675081157302</v>
      </c>
      <c r="K8" s="9">
        <v>1.2859708526242299E-3</v>
      </c>
      <c r="L8">
        <f>-LOG10(Table6[[#This Row],[Consortia FDR]])</f>
        <v>2.8907688748705174</v>
      </c>
      <c r="N8" s="14" t="s">
        <v>2279</v>
      </c>
      <c r="O8" s="1" t="s">
        <v>551</v>
      </c>
      <c r="P8" s="9">
        <v>1.9772845622117099</v>
      </c>
      <c r="Q8" s="9">
        <v>4.2654739939151998E-3</v>
      </c>
      <c r="R8">
        <f>-LOG10(Table7[[#This Row],[Consortia FDR]])</f>
        <v>2.3700327015412728</v>
      </c>
      <c r="T8" s="22" t="s">
        <v>2121</v>
      </c>
      <c r="U8" s="1" t="s">
        <v>945</v>
      </c>
      <c r="V8" s="9">
        <v>1.74550157030255</v>
      </c>
      <c r="W8" s="9">
        <v>5.2546967218510604E-3</v>
      </c>
      <c r="X8">
        <f t="shared" si="0"/>
        <v>2.2794523444934773</v>
      </c>
      <c r="Y8" t="str">
        <f>VLOOKUP(Table8[[#This Row],[Gene ID]],Table9[Component: Mitochondria],1,0)</f>
        <v>QCR7</v>
      </c>
      <c r="Z8" t="str">
        <f>_xlfn.IFNA(Table8[[#This Row],[Component: Mitochondria]], 0)</f>
        <v>QCR7</v>
      </c>
      <c r="AA8" t="e">
        <f>VLOOKUP(Table8[[#This Row],[Gene ID]],Table9[Process: Mitochondrial Translation],1,0)</f>
        <v>#N/A</v>
      </c>
    </row>
    <row r="9" spans="1:27" x14ac:dyDescent="0.35">
      <c r="A9" t="s">
        <v>1277</v>
      </c>
      <c r="B9" t="s">
        <v>322</v>
      </c>
      <c r="C9" s="9">
        <v>1.8462232271433499E-2</v>
      </c>
      <c r="D9" s="21">
        <v>2.8581262279287798</v>
      </c>
      <c r="E9" s="21">
        <v>1.2859708526242299E-3</v>
      </c>
      <c r="F9">
        <f>-LOG10(Table4[[#This Row],[Consortia FDR2]])</f>
        <v>2.8907688748705174</v>
      </c>
      <c r="H9" s="14" t="s">
        <v>1389</v>
      </c>
      <c r="I9" s="1" t="s">
        <v>132</v>
      </c>
      <c r="J9" s="9">
        <v>1.67769594254251</v>
      </c>
      <c r="K9" s="9">
        <v>1.9087742682965701E-3</v>
      </c>
      <c r="L9">
        <f>-LOG10(Table6[[#This Row],[Consortia FDR]])</f>
        <v>2.7192454282484051</v>
      </c>
      <c r="N9" s="14" t="s">
        <v>2242</v>
      </c>
      <c r="O9" s="1" t="s">
        <v>1053</v>
      </c>
      <c r="P9" s="9">
        <v>1.6521255291914001</v>
      </c>
      <c r="Q9" s="9">
        <v>4.89049607671553E-3</v>
      </c>
      <c r="R9">
        <f>-LOG10(Table7[[#This Row],[Consortia FDR]])</f>
        <v>2.310647085160054</v>
      </c>
      <c r="T9" s="22" t="s">
        <v>2292</v>
      </c>
      <c r="U9" s="1" t="s">
        <v>575</v>
      </c>
      <c r="V9" s="9">
        <v>1.65493304310248</v>
      </c>
      <c r="W9" s="9">
        <v>5.34441755549191E-3</v>
      </c>
      <c r="X9">
        <f t="shared" si="0"/>
        <v>2.2720996180920583</v>
      </c>
      <c r="Y9" t="str">
        <f>VLOOKUP(Table8[[#This Row],[Gene ID]],Table9[Component: Mitochondria],1,0)</f>
        <v>HSP60</v>
      </c>
      <c r="Z9" t="str">
        <f>_xlfn.IFNA(Table8[[#This Row],[Component: Mitochondria]], 0)</f>
        <v>HSP60</v>
      </c>
      <c r="AA9" t="e">
        <f>VLOOKUP(Table8[[#This Row],[Gene ID]],Table9[Process: Mitochondrial Translation],1,0)</f>
        <v>#N/A</v>
      </c>
    </row>
    <row r="10" spans="1:27" x14ac:dyDescent="0.35">
      <c r="A10" t="s">
        <v>1280</v>
      </c>
      <c r="B10" t="s">
        <v>362</v>
      </c>
      <c r="C10" s="9">
        <v>2.1396265761968701E-2</v>
      </c>
      <c r="D10" s="21">
        <v>6.1622225183918298</v>
      </c>
      <c r="E10" s="21">
        <v>1.2859708526242299E-3</v>
      </c>
      <c r="F10">
        <f>-LOG10(Table4[[#This Row],[Consortia FDR2]])</f>
        <v>2.8907688748705174</v>
      </c>
      <c r="H10" s="14" t="s">
        <v>1467</v>
      </c>
      <c r="I10" s="1" t="s">
        <v>218</v>
      </c>
      <c r="J10" s="9">
        <v>-4.9411617524379396</v>
      </c>
      <c r="K10" s="9">
        <v>1.9087742682965701E-3</v>
      </c>
      <c r="L10">
        <f>-LOG10(Table6[[#This Row],[Consortia FDR]])</f>
        <v>2.7192454282484051</v>
      </c>
      <c r="N10" s="14" t="s">
        <v>2028</v>
      </c>
      <c r="O10" s="1" t="s">
        <v>66</v>
      </c>
      <c r="P10" s="9">
        <v>1.4555699731606</v>
      </c>
      <c r="Q10" s="9">
        <v>4.9133668790894598E-3</v>
      </c>
      <c r="R10">
        <f>-LOG10(Table7[[#This Row],[Consortia FDR]])</f>
        <v>2.3086208060635816</v>
      </c>
      <c r="T10" s="22" t="s">
        <v>2141</v>
      </c>
      <c r="U10" s="1" t="s">
        <v>278</v>
      </c>
      <c r="V10" s="9">
        <v>1.9272065210543501</v>
      </c>
      <c r="W10" s="9">
        <v>5.6764455491444803E-3</v>
      </c>
      <c r="X10">
        <f t="shared" si="0"/>
        <v>2.2459235237253647</v>
      </c>
      <c r="Y10" t="str">
        <f>VLOOKUP(Table8[[#This Row],[Gene ID]],Table9[Component: Mitochondria],1,0)</f>
        <v>COX15</v>
      </c>
      <c r="Z10" t="str">
        <f>_xlfn.IFNA(Table8[[#This Row],[Component: Mitochondria]], 0)</f>
        <v>COX15</v>
      </c>
      <c r="AA10" t="e">
        <f>VLOOKUP(Table8[[#This Row],[Gene ID]],Table9[Process: Mitochondrial Translation],1,0)</f>
        <v>#N/A</v>
      </c>
    </row>
    <row r="11" spans="1:27" x14ac:dyDescent="0.35">
      <c r="A11" t="s">
        <v>1057</v>
      </c>
      <c r="B11" t="s">
        <v>1057</v>
      </c>
      <c r="C11" s="9">
        <v>2.8871528552728599E-2</v>
      </c>
      <c r="D11" s="21">
        <v>-3.47922713414754</v>
      </c>
      <c r="E11" s="21">
        <v>1.2859708526242299E-3</v>
      </c>
      <c r="F11">
        <f>-LOG10(Table4[[#This Row],[Consortia FDR2]])</f>
        <v>2.8907688748705174</v>
      </c>
      <c r="H11" s="14" t="s">
        <v>1657</v>
      </c>
      <c r="I11" s="1" t="s">
        <v>448</v>
      </c>
      <c r="J11" s="9">
        <v>1.9560040542269701</v>
      </c>
      <c r="K11" s="9">
        <v>1.9087742682965701E-3</v>
      </c>
      <c r="L11">
        <f>-LOG10(Table6[[#This Row],[Consortia FDR]])</f>
        <v>2.7192454282484051</v>
      </c>
      <c r="N11" s="14" t="s">
        <v>2036</v>
      </c>
      <c r="O11" s="1" t="s">
        <v>80</v>
      </c>
      <c r="P11" s="9">
        <v>1.5885053363886801</v>
      </c>
      <c r="Q11" s="9">
        <v>5.2205533495586903E-3</v>
      </c>
      <c r="R11">
        <f>-LOG10(Table7[[#This Row],[Consortia FDR]])</f>
        <v>2.2822834617633818</v>
      </c>
      <c r="T11" s="22" t="s">
        <v>2181</v>
      </c>
      <c r="U11" s="1" t="s">
        <v>344</v>
      </c>
      <c r="V11" s="9">
        <v>1.4742058379498999</v>
      </c>
      <c r="W11" s="9">
        <v>5.8176078319778996E-3</v>
      </c>
      <c r="X11">
        <f t="shared" si="0"/>
        <v>2.235255558123062</v>
      </c>
      <c r="Y11" t="str">
        <f>VLOOKUP(Table8[[#This Row],[Gene ID]],Table9[Component: Mitochondria],1,0)</f>
        <v>PHB1</v>
      </c>
      <c r="Z11" t="str">
        <f>_xlfn.IFNA(Table8[[#This Row],[Component: Mitochondria]], 0)</f>
        <v>PHB1</v>
      </c>
      <c r="AA11" t="e">
        <f>VLOOKUP(Table8[[#This Row],[Gene ID]],Table9[Process: Mitochondrial Translation],1,0)</f>
        <v>#N/A</v>
      </c>
    </row>
    <row r="12" spans="1:27" x14ac:dyDescent="0.35">
      <c r="A12" t="s">
        <v>1294</v>
      </c>
      <c r="B12" t="s">
        <v>654</v>
      </c>
      <c r="C12" s="9">
        <v>4.0522334496589901E-2</v>
      </c>
      <c r="D12" s="21">
        <v>2.7015422655613301</v>
      </c>
      <c r="E12" s="21">
        <v>1.2859708526242299E-3</v>
      </c>
      <c r="F12">
        <f>-LOG10(Table4[[#This Row],[Consortia FDR2]])</f>
        <v>2.8907688748705174</v>
      </c>
      <c r="H12" s="14" t="s">
        <v>1704</v>
      </c>
      <c r="I12" s="1" t="s">
        <v>1074</v>
      </c>
      <c r="J12" s="9">
        <v>1.86604535427445</v>
      </c>
      <c r="K12" s="9">
        <v>1.9087742682965701E-3</v>
      </c>
      <c r="L12">
        <f>-LOG10(Table6[[#This Row],[Consortia FDR]])</f>
        <v>2.7192454282484051</v>
      </c>
      <c r="N12" s="14" t="s">
        <v>2121</v>
      </c>
      <c r="O12" s="1" t="s">
        <v>945</v>
      </c>
      <c r="P12" s="9">
        <v>1.74550157030255</v>
      </c>
      <c r="Q12" s="9">
        <v>5.2546967218510604E-3</v>
      </c>
      <c r="R12">
        <f>-LOG10(Table7[[#This Row],[Consortia FDR]])</f>
        <v>2.2794523444934773</v>
      </c>
      <c r="T12" s="22" t="s">
        <v>2162</v>
      </c>
      <c r="U12" s="1" t="s">
        <v>982</v>
      </c>
      <c r="V12" s="9">
        <v>1.77482759368186</v>
      </c>
      <c r="W12" s="9">
        <v>6.1232353070560398E-3</v>
      </c>
      <c r="X12">
        <f t="shared" si="0"/>
        <v>2.2130190509362397</v>
      </c>
      <c r="Y12" t="e">
        <f>VLOOKUP(Table8[[#This Row],[Gene ID]],Table9[Component: Mitochondria],1,0)</f>
        <v>#N/A</v>
      </c>
      <c r="Z12">
        <f>_xlfn.IFNA(Table8[[#This Row],[Component: Mitochondria]], 0)</f>
        <v>0</v>
      </c>
      <c r="AA12" t="e">
        <f>VLOOKUP(Table8[[#This Row],[Gene ID]],Table9[Process: Mitochondrial Translation],1,0)</f>
        <v>#N/A</v>
      </c>
    </row>
    <row r="13" spans="1:27" x14ac:dyDescent="0.35">
      <c r="A13" t="s">
        <v>1963</v>
      </c>
      <c r="B13" t="s">
        <v>1246</v>
      </c>
      <c r="C13" s="9">
        <v>4.63389666878549E-2</v>
      </c>
      <c r="D13" s="21">
        <v>-2.2099675081157302</v>
      </c>
      <c r="E13" s="21">
        <v>1.2859708526242299E-3</v>
      </c>
      <c r="F13">
        <f>-LOG10(Table4[[#This Row],[Consortia FDR2]])</f>
        <v>2.8907688748705174</v>
      </c>
      <c r="H13" s="14" t="s">
        <v>1302</v>
      </c>
      <c r="I13" s="1" t="s">
        <v>1265</v>
      </c>
      <c r="J13" s="9">
        <v>2.4327888885790498</v>
      </c>
      <c r="K13" s="9">
        <v>1.9087742682965701E-3</v>
      </c>
      <c r="L13">
        <f>-LOG10(Table6[[#This Row],[Consortia FDR]])</f>
        <v>2.7192454282484051</v>
      </c>
      <c r="N13" s="14" t="s">
        <v>2292</v>
      </c>
      <c r="O13" s="1" t="s">
        <v>575</v>
      </c>
      <c r="P13" s="9">
        <v>1.65493304310248</v>
      </c>
      <c r="Q13" s="9">
        <v>5.34441755549191E-3</v>
      </c>
      <c r="R13">
        <f>-LOG10(Table7[[#This Row],[Consortia FDR]])</f>
        <v>2.2720996180920583</v>
      </c>
      <c r="T13" s="22" t="s">
        <v>2086</v>
      </c>
      <c r="U13" s="1" t="s">
        <v>179</v>
      </c>
      <c r="V13" s="9">
        <v>1.72869520159455</v>
      </c>
      <c r="W13" s="9">
        <v>6.1232353070560398E-3</v>
      </c>
      <c r="X13">
        <f t="shared" si="0"/>
        <v>2.2130190509362397</v>
      </c>
      <c r="Y13" t="str">
        <f>VLOOKUP(Table8[[#This Row],[Gene ID]],Table9[Component: Mitochondria],1,0)</f>
        <v>RSM10</v>
      </c>
      <c r="Z13" t="str">
        <f>_xlfn.IFNA(Table8[[#This Row],[Component: Mitochondria]], 0)</f>
        <v>RSM10</v>
      </c>
      <c r="AA13" t="str">
        <f>VLOOKUP(Table8[[#This Row],[Gene ID]],Table9[Process: Mitochondrial Translation],1,0)</f>
        <v>RSM10</v>
      </c>
    </row>
    <row r="14" spans="1:27" x14ac:dyDescent="0.35">
      <c r="A14" t="s">
        <v>1292</v>
      </c>
      <c r="B14" t="s">
        <v>1134</v>
      </c>
      <c r="C14" s="9">
        <v>3.5948774274547103E-2</v>
      </c>
      <c r="D14" s="21">
        <v>1.87055513881261</v>
      </c>
      <c r="E14" s="21">
        <v>1.83836489715968E-3</v>
      </c>
      <c r="F14">
        <f>-LOG10(Table4[[#This Row],[Consortia FDR2]])</f>
        <v>2.7355682812555493</v>
      </c>
      <c r="H14" s="14" t="s">
        <v>1555</v>
      </c>
      <c r="I14" s="1" t="s">
        <v>989</v>
      </c>
      <c r="J14" s="9">
        <v>1.93906928271729</v>
      </c>
      <c r="K14" s="9">
        <v>1.9244025645483501E-3</v>
      </c>
      <c r="L14">
        <f>-LOG10(Table6[[#This Row],[Consortia FDR]])</f>
        <v>2.7157040730080646</v>
      </c>
      <c r="N14" s="14" t="s">
        <v>967</v>
      </c>
      <c r="O14" s="1" t="s">
        <v>967</v>
      </c>
      <c r="P14" s="9">
        <v>-2.3144975364337399</v>
      </c>
      <c r="Q14" s="9">
        <v>5.35707957491449E-3</v>
      </c>
      <c r="R14">
        <f>-LOG10(Table7[[#This Row],[Consortia FDR]])</f>
        <v>2.2710719024997208</v>
      </c>
      <c r="T14" s="22" t="s">
        <v>2127</v>
      </c>
      <c r="U14" s="1" t="s">
        <v>946</v>
      </c>
      <c r="V14" s="9">
        <v>1.3873746734049199</v>
      </c>
      <c r="W14" s="9">
        <v>6.3868684287247601E-3</v>
      </c>
      <c r="X14">
        <f t="shared" si="0"/>
        <v>2.1947120303376102</v>
      </c>
      <c r="Y14" t="str">
        <f>VLOOKUP(Table8[[#This Row],[Gene ID]],Table9[Component: Mitochondria],1,0)</f>
        <v>AFG1</v>
      </c>
      <c r="Z14" t="str">
        <f>_xlfn.IFNA(Table8[[#This Row],[Component: Mitochondria]], 0)</f>
        <v>AFG1</v>
      </c>
      <c r="AA14" t="e">
        <f>VLOOKUP(Table8[[#This Row],[Gene ID]],Table9[Process: Mitochondrial Translation],1,0)</f>
        <v>#N/A</v>
      </c>
    </row>
    <row r="15" spans="1:27" x14ac:dyDescent="0.35">
      <c r="A15" t="s">
        <v>1389</v>
      </c>
      <c r="B15" t="s">
        <v>132</v>
      </c>
      <c r="C15" s="9">
        <v>6.1232353070560398E-3</v>
      </c>
      <c r="D15" s="21">
        <v>1.67769594254251</v>
      </c>
      <c r="E15" s="21">
        <v>1.9087742682965701E-3</v>
      </c>
      <c r="F15">
        <f>-LOG10(Table4[[#This Row],[Consortia FDR2]])</f>
        <v>2.7192454282484051</v>
      </c>
      <c r="H15" s="14" t="s">
        <v>342</v>
      </c>
      <c r="I15" s="1" t="s">
        <v>342</v>
      </c>
      <c r="J15" s="9">
        <v>-6.2332267299327198</v>
      </c>
      <c r="K15" s="9">
        <v>1.9484906599099799E-3</v>
      </c>
      <c r="L15">
        <f>-LOG10(Table6[[#This Row],[Consortia FDR]])</f>
        <v>2.7103016716569095</v>
      </c>
      <c r="N15" s="14" t="s">
        <v>2141</v>
      </c>
      <c r="O15" s="1" t="s">
        <v>278</v>
      </c>
      <c r="P15" s="9">
        <v>1.9272065210543501</v>
      </c>
      <c r="Q15" s="9">
        <v>5.6764455491444803E-3</v>
      </c>
      <c r="R15">
        <f>-LOG10(Table7[[#This Row],[Consortia FDR]])</f>
        <v>2.2459235237253647</v>
      </c>
      <c r="T15" s="22" t="s">
        <v>2246</v>
      </c>
      <c r="U15" s="1" t="s">
        <v>1054</v>
      </c>
      <c r="V15" s="9">
        <v>1.8206392013767001</v>
      </c>
      <c r="W15" s="9">
        <v>6.4151572795786097E-3</v>
      </c>
      <c r="X15">
        <f t="shared" si="0"/>
        <v>2.1927926916170684</v>
      </c>
      <c r="Y15" t="str">
        <f>VLOOKUP(Table8[[#This Row],[Gene ID]],Table9[Component: Mitochondria],1,0)</f>
        <v>MIR1</v>
      </c>
      <c r="Z15" t="str">
        <f>_xlfn.IFNA(Table8[[#This Row],[Component: Mitochondria]], 0)</f>
        <v>MIR1</v>
      </c>
      <c r="AA15" t="e">
        <f>VLOOKUP(Table8[[#This Row],[Gene ID]],Table9[Process: Mitochondrial Translation],1,0)</f>
        <v>#N/A</v>
      </c>
    </row>
    <row r="16" spans="1:27" x14ac:dyDescent="0.35">
      <c r="A16" t="s">
        <v>1467</v>
      </c>
      <c r="B16" t="s">
        <v>218</v>
      </c>
      <c r="C16" s="9">
        <v>1.2847512777611699E-2</v>
      </c>
      <c r="D16" s="21">
        <v>-4.9411617524379396</v>
      </c>
      <c r="E16" s="21">
        <v>1.9087742682965701E-3</v>
      </c>
      <c r="F16">
        <f>-LOG10(Table4[[#This Row],[Consortia FDR2]])</f>
        <v>2.7192454282484051</v>
      </c>
      <c r="H16" s="14" t="s">
        <v>1584</v>
      </c>
      <c r="I16" s="1" t="s">
        <v>357</v>
      </c>
      <c r="J16" s="9">
        <v>2.2143240636733701</v>
      </c>
      <c r="K16" s="9">
        <v>1.9484906599099799E-3</v>
      </c>
      <c r="L16">
        <f>-LOG10(Table6[[#This Row],[Consortia FDR]])</f>
        <v>2.7103016716569095</v>
      </c>
      <c r="N16" s="14" t="s">
        <v>2181</v>
      </c>
      <c r="O16" s="1" t="s">
        <v>344</v>
      </c>
      <c r="P16" s="9">
        <v>1.4742058379498999</v>
      </c>
      <c r="Q16" s="9">
        <v>5.8176078319778996E-3</v>
      </c>
      <c r="R16">
        <f>-LOG10(Table7[[#This Row],[Consortia FDR]])</f>
        <v>2.235255558123062</v>
      </c>
      <c r="T16" s="22" t="s">
        <v>2349</v>
      </c>
      <c r="U16" s="1" t="s">
        <v>688</v>
      </c>
      <c r="V16" s="9">
        <v>1.63655696829429</v>
      </c>
      <c r="W16" s="9">
        <v>6.8879913815762597E-3</v>
      </c>
      <c r="X16">
        <f t="shared" si="0"/>
        <v>2.1619074049539684</v>
      </c>
      <c r="Y16" t="str">
        <f>VLOOKUP(Table8[[#This Row],[Gene ID]],Table9[Component: Mitochondria],1,0)</f>
        <v>MRPS12</v>
      </c>
      <c r="Z16" t="str">
        <f>_xlfn.IFNA(Table8[[#This Row],[Component: Mitochondria]], 0)</f>
        <v>MRPS12</v>
      </c>
      <c r="AA16" t="str">
        <f>VLOOKUP(Table8[[#This Row],[Gene ID]],Table9[Process: Mitochondrial Translation],1,0)</f>
        <v>MRPS12</v>
      </c>
    </row>
    <row r="17" spans="1:27" x14ac:dyDescent="0.35">
      <c r="A17" t="s">
        <v>1657</v>
      </c>
      <c r="B17" t="s">
        <v>448</v>
      </c>
      <c r="C17" s="9">
        <v>2.6398706667580801E-2</v>
      </c>
      <c r="D17" s="21">
        <v>1.9560040542269701</v>
      </c>
      <c r="E17" s="21">
        <v>1.9087742682965701E-3</v>
      </c>
      <c r="F17">
        <f>-LOG10(Table4[[#This Row],[Consortia FDR2]])</f>
        <v>2.7192454282484051</v>
      </c>
      <c r="H17" s="14" t="s">
        <v>1940</v>
      </c>
      <c r="I17" s="1" t="s">
        <v>1229</v>
      </c>
      <c r="J17" s="9">
        <v>1.87561472554494</v>
      </c>
      <c r="K17" s="9">
        <v>1.9484906599099799E-3</v>
      </c>
      <c r="L17">
        <f>-LOG10(Table6[[#This Row],[Consortia FDR]])</f>
        <v>2.7103016716569095</v>
      </c>
      <c r="N17" s="14" t="s">
        <v>2086</v>
      </c>
      <c r="O17" s="1" t="s">
        <v>179</v>
      </c>
      <c r="P17" s="9">
        <v>1.72869520159455</v>
      </c>
      <c r="Q17" s="9">
        <v>6.1232353070560398E-3</v>
      </c>
      <c r="R17">
        <f>-LOG10(Table7[[#This Row],[Consortia FDR]])</f>
        <v>2.2130190509362397</v>
      </c>
      <c r="T17" s="22" t="s">
        <v>2174</v>
      </c>
      <c r="U17" s="1" t="s">
        <v>331</v>
      </c>
      <c r="V17" s="9">
        <v>2.1835501220328202</v>
      </c>
      <c r="W17" s="9">
        <v>6.8879913815762597E-3</v>
      </c>
      <c r="X17">
        <f t="shared" si="0"/>
        <v>2.1619074049539684</v>
      </c>
      <c r="Y17" t="e">
        <f>VLOOKUP(Table8[[#This Row],[Gene ID]],Table9[Component: Mitochondria],1,0)</f>
        <v>#N/A</v>
      </c>
      <c r="Z17">
        <f>_xlfn.IFNA(Table8[[#This Row],[Component: Mitochondria]], 0)</f>
        <v>0</v>
      </c>
      <c r="AA17" t="e">
        <f>VLOOKUP(Table8[[#This Row],[Gene ID]],Table9[Process: Mitochondrial Translation],1,0)</f>
        <v>#N/A</v>
      </c>
    </row>
    <row r="18" spans="1:27" x14ac:dyDescent="0.35">
      <c r="A18" t="s">
        <v>1704</v>
      </c>
      <c r="B18" t="s">
        <v>1074</v>
      </c>
      <c r="C18" s="9">
        <v>3.0509289228879501E-2</v>
      </c>
      <c r="D18" s="21">
        <v>1.86604535427445</v>
      </c>
      <c r="E18" s="21">
        <v>1.9087742682965701E-3</v>
      </c>
      <c r="F18">
        <f>-LOG10(Table4[[#This Row],[Consortia FDR2]])</f>
        <v>2.7192454282484051</v>
      </c>
      <c r="H18" s="14" t="s">
        <v>1954</v>
      </c>
      <c r="I18" s="1" t="s">
        <v>1240</v>
      </c>
      <c r="J18" s="9">
        <v>-2.0272256437623501</v>
      </c>
      <c r="K18" s="9">
        <v>1.9484906599099799E-3</v>
      </c>
      <c r="L18">
        <f>-LOG10(Table6[[#This Row],[Consortia FDR]])</f>
        <v>2.7103016716569095</v>
      </c>
      <c r="N18" s="14" t="s">
        <v>2148</v>
      </c>
      <c r="O18" s="1" t="s">
        <v>291</v>
      </c>
      <c r="P18" s="9">
        <v>1.60566305703735</v>
      </c>
      <c r="Q18" s="9">
        <v>6.1232353070560398E-3</v>
      </c>
      <c r="R18">
        <f>-LOG10(Table7[[#This Row],[Consortia FDR]])</f>
        <v>2.2130190509362397</v>
      </c>
      <c r="T18" s="22" t="s">
        <v>2203</v>
      </c>
      <c r="U18" s="1" t="s">
        <v>383</v>
      </c>
      <c r="V18" s="9">
        <v>1.42610015003956</v>
      </c>
      <c r="W18" s="9">
        <v>6.9530627967157501E-3</v>
      </c>
      <c r="X18">
        <f t="shared" si="0"/>
        <v>2.1578238482579946</v>
      </c>
      <c r="Y18" t="e">
        <f>VLOOKUP(Table8[[#This Row],[Gene ID]],Table9[Component: Mitochondria],1,0)</f>
        <v>#N/A</v>
      </c>
      <c r="Z18">
        <f>_xlfn.IFNA(Table8[[#This Row],[Component: Mitochondria]], 0)</f>
        <v>0</v>
      </c>
      <c r="AA18" t="e">
        <f>VLOOKUP(Table8[[#This Row],[Gene ID]],Table9[Process: Mitochondrial Translation],1,0)</f>
        <v>#N/A</v>
      </c>
    </row>
    <row r="19" spans="1:27" x14ac:dyDescent="0.35">
      <c r="A19" t="s">
        <v>1289</v>
      </c>
      <c r="B19" t="s">
        <v>546</v>
      </c>
      <c r="C19" s="9">
        <v>3.2562021928100197E-2</v>
      </c>
      <c r="D19" s="21">
        <v>2.29078250383338</v>
      </c>
      <c r="E19" s="21">
        <v>1.9087742682965701E-3</v>
      </c>
      <c r="F19">
        <f>-LOG10(Table4[[#This Row],[Consortia FDR2]])</f>
        <v>2.7192454282484051</v>
      </c>
      <c r="H19" s="14" t="s">
        <v>1317</v>
      </c>
      <c r="I19" s="1" t="s">
        <v>51</v>
      </c>
      <c r="J19" s="9">
        <v>1.6221013791661101</v>
      </c>
      <c r="K19" s="9">
        <v>2.0782623384304698E-3</v>
      </c>
      <c r="L19">
        <f>-LOG10(Table6[[#This Row],[Consortia FDR]])</f>
        <v>2.6822996324565929</v>
      </c>
      <c r="N19" s="14" t="s">
        <v>2162</v>
      </c>
      <c r="O19" s="1" t="s">
        <v>982</v>
      </c>
      <c r="P19" s="9">
        <v>1.77482759368186</v>
      </c>
      <c r="Q19" s="9">
        <v>6.1232353070560398E-3</v>
      </c>
      <c r="R19">
        <f>-LOG10(Table7[[#This Row],[Consortia FDR]])</f>
        <v>2.2130190509362397</v>
      </c>
      <c r="T19" s="22" t="s">
        <v>2256</v>
      </c>
      <c r="U19" s="1" t="s">
        <v>492</v>
      </c>
      <c r="V19" s="9">
        <v>1.8910424816684499</v>
      </c>
      <c r="W19" s="9">
        <v>7.0520407101310103E-3</v>
      </c>
      <c r="X19">
        <f t="shared" si="0"/>
        <v>2.1516851892634952</v>
      </c>
      <c r="Y19" t="str">
        <f>VLOOKUP(Table8[[#This Row],[Gene ID]],Table9[Component: Mitochondria],1,0)</f>
        <v>MDM35</v>
      </c>
      <c r="Z19" t="str">
        <f>_xlfn.IFNA(Table8[[#This Row],[Component: Mitochondria]], 0)</f>
        <v>MDM35</v>
      </c>
      <c r="AA19" t="e">
        <f>VLOOKUP(Table8[[#This Row],[Gene ID]],Table9[Process: Mitochondrial Translation],1,0)</f>
        <v>#N/A</v>
      </c>
    </row>
    <row r="20" spans="1:27" x14ac:dyDescent="0.35">
      <c r="A20" t="s">
        <v>1302</v>
      </c>
      <c r="B20" t="s">
        <v>1265</v>
      </c>
      <c r="C20" s="9">
        <v>4.9821049800381302E-2</v>
      </c>
      <c r="D20" s="21">
        <v>2.4327888885790498</v>
      </c>
      <c r="E20" s="21">
        <v>1.9087742682965701E-3</v>
      </c>
      <c r="F20">
        <f>-LOG10(Table4[[#This Row],[Consortia FDR2]])</f>
        <v>2.7192454282484051</v>
      </c>
      <c r="H20" s="14" t="s">
        <v>2062</v>
      </c>
      <c r="I20" s="1" t="s">
        <v>879</v>
      </c>
      <c r="J20" s="9">
        <v>1.6070128978294</v>
      </c>
      <c r="K20" s="9">
        <v>2.0782623384304698E-3</v>
      </c>
      <c r="L20">
        <f>-LOG10(Table6[[#This Row],[Consortia FDR]])</f>
        <v>2.6822996324565929</v>
      </c>
      <c r="N20" s="14" t="s">
        <v>2127</v>
      </c>
      <c r="O20" s="1" t="s">
        <v>946</v>
      </c>
      <c r="P20" s="9">
        <v>1.3873746734049199</v>
      </c>
      <c r="Q20" s="9">
        <v>6.3868684287247601E-3</v>
      </c>
      <c r="R20">
        <f>-LOG10(Table7[[#This Row],[Consortia FDR]])</f>
        <v>2.1947120303376102</v>
      </c>
      <c r="T20" s="22" t="s">
        <v>2298</v>
      </c>
      <c r="U20" s="1" t="s">
        <v>1123</v>
      </c>
      <c r="V20" s="9">
        <v>1.54524966408053</v>
      </c>
      <c r="W20" s="9">
        <v>7.2259378069034399E-3</v>
      </c>
      <c r="X20">
        <f t="shared" si="0"/>
        <v>2.1411057806914515</v>
      </c>
      <c r="Y20" t="str">
        <f>VLOOKUP(Table8[[#This Row],[Gene ID]],Table9[Component: Mitochondria],1,0)</f>
        <v>ECM19</v>
      </c>
      <c r="Z20" t="str">
        <f>_xlfn.IFNA(Table8[[#This Row],[Component: Mitochondria]], 0)</f>
        <v>ECM19</v>
      </c>
      <c r="AA20" t="e">
        <f>VLOOKUP(Table8[[#This Row],[Gene ID]],Table9[Process: Mitochondrial Translation],1,0)</f>
        <v>#N/A</v>
      </c>
    </row>
    <row r="21" spans="1:27" x14ac:dyDescent="0.35">
      <c r="A21" t="s">
        <v>1555</v>
      </c>
      <c r="B21" t="s">
        <v>989</v>
      </c>
      <c r="C21" s="9">
        <v>1.8462232271433499E-2</v>
      </c>
      <c r="D21" s="21">
        <v>1.93906928271729</v>
      </c>
      <c r="E21" s="21">
        <v>1.9244025645483501E-3</v>
      </c>
      <c r="F21">
        <f>-LOG10(Table4[[#This Row],[Consortia FDR2]])</f>
        <v>2.7157040730080646</v>
      </c>
      <c r="H21" s="14" t="s">
        <v>1672</v>
      </c>
      <c r="I21" s="1" t="s">
        <v>464</v>
      </c>
      <c r="J21" s="9">
        <v>7.3580518684151199</v>
      </c>
      <c r="K21" s="9">
        <v>2.0782623384304698E-3</v>
      </c>
      <c r="L21">
        <f>-LOG10(Table6[[#This Row],[Consortia FDR]])</f>
        <v>2.6822996324565929</v>
      </c>
      <c r="N21" s="14" t="s">
        <v>2246</v>
      </c>
      <c r="O21" s="1" t="s">
        <v>1054</v>
      </c>
      <c r="P21" s="9">
        <v>1.8206392013767001</v>
      </c>
      <c r="Q21" s="9">
        <v>6.4151572795786097E-3</v>
      </c>
      <c r="R21">
        <f>-LOG10(Table7[[#This Row],[Consortia FDR]])</f>
        <v>2.1927926916170684</v>
      </c>
      <c r="T21" s="22" t="s">
        <v>2186</v>
      </c>
      <c r="U21" s="1" t="s">
        <v>1001</v>
      </c>
      <c r="V21" s="9">
        <v>1.4445866720959</v>
      </c>
      <c r="W21" s="9">
        <v>7.8541355065901396E-3</v>
      </c>
      <c r="X21">
        <f t="shared" si="0"/>
        <v>2.1049016101630422</v>
      </c>
      <c r="Y21" t="e">
        <f>VLOOKUP(Table8[[#This Row],[Gene ID]],Table9[Component: Mitochondria],1,0)</f>
        <v>#N/A</v>
      </c>
      <c r="Z21">
        <f>_xlfn.IFNA(Table8[[#This Row],[Component: Mitochondria]], 0)</f>
        <v>0</v>
      </c>
      <c r="AA21" t="e">
        <f>VLOOKUP(Table8[[#This Row],[Gene ID]],Table9[Process: Mitochondrial Translation],1,0)</f>
        <v>#N/A</v>
      </c>
    </row>
    <row r="22" spans="1:27" x14ac:dyDescent="0.35">
      <c r="A22" t="s">
        <v>1284</v>
      </c>
      <c r="B22" t="s">
        <v>1055</v>
      </c>
      <c r="C22" s="9">
        <v>2.8626170973862001E-2</v>
      </c>
      <c r="D22" s="21">
        <v>8.9623862992291308</v>
      </c>
      <c r="E22" s="21">
        <v>1.9244025645483501E-3</v>
      </c>
      <c r="F22">
        <f>-LOG10(Table4[[#This Row],[Consortia FDR2]])</f>
        <v>2.7157040730080646</v>
      </c>
      <c r="H22" s="14" t="s">
        <v>1897</v>
      </c>
      <c r="I22" s="1" t="s">
        <v>1197</v>
      </c>
      <c r="J22" s="9">
        <v>1.7578669629493899</v>
      </c>
      <c r="K22" s="9">
        <v>2.0782623384304698E-3</v>
      </c>
      <c r="L22">
        <f>-LOG10(Table6[[#This Row],[Consortia FDR]])</f>
        <v>2.6822996324565929</v>
      </c>
      <c r="N22" s="14" t="s">
        <v>2174</v>
      </c>
      <c r="O22" s="1" t="s">
        <v>331</v>
      </c>
      <c r="P22" s="9">
        <v>2.1835501220328202</v>
      </c>
      <c r="Q22" s="9">
        <v>6.8879913815762597E-3</v>
      </c>
      <c r="R22">
        <f>-LOG10(Table7[[#This Row],[Consortia FDR]])</f>
        <v>2.1619074049539684</v>
      </c>
      <c r="T22" s="22" t="s">
        <v>2357</v>
      </c>
      <c r="U22" s="1" t="s">
        <v>701</v>
      </c>
      <c r="V22" s="9">
        <v>1.5443645693762</v>
      </c>
      <c r="W22" s="9">
        <v>7.9672720332260201E-3</v>
      </c>
      <c r="X22">
        <f t="shared" si="0"/>
        <v>2.0986903541019095</v>
      </c>
      <c r="Y22" t="str">
        <f>VLOOKUP(Table8[[#This Row],[Gene ID]],Table9[Component: Mitochondria],1,0)</f>
        <v>SDH5</v>
      </c>
      <c r="Z22" t="str">
        <f>_xlfn.IFNA(Table8[[#This Row],[Component: Mitochondria]], 0)</f>
        <v>SDH5</v>
      </c>
      <c r="AA22" t="e">
        <f>VLOOKUP(Table8[[#This Row],[Gene ID]],Table9[Process: Mitochondrial Translation],1,0)</f>
        <v>#N/A</v>
      </c>
    </row>
    <row r="23" spans="1:27" x14ac:dyDescent="0.35">
      <c r="A23" t="s">
        <v>342</v>
      </c>
      <c r="B23" t="s">
        <v>342</v>
      </c>
      <c r="C23" s="9">
        <v>1.9306319802138702E-2</v>
      </c>
      <c r="D23" s="21">
        <v>-6.2332267299327198</v>
      </c>
      <c r="E23" s="21">
        <v>1.9484906599099799E-3</v>
      </c>
      <c r="F23">
        <f>-LOG10(Table4[[#This Row],[Consortia FDR2]])</f>
        <v>2.7103016716569095</v>
      </c>
      <c r="H23" s="14" t="s">
        <v>1972</v>
      </c>
      <c r="I23" s="1" t="s">
        <v>768</v>
      </c>
      <c r="J23" s="9">
        <v>1.59902294953712</v>
      </c>
      <c r="K23" s="9">
        <v>2.1401323334731999E-3</v>
      </c>
      <c r="L23">
        <f>-LOG10(Table6[[#This Row],[Consortia FDR]])</f>
        <v>2.669559371547872</v>
      </c>
      <c r="N23" s="14" t="s">
        <v>2349</v>
      </c>
      <c r="O23" s="1" t="s">
        <v>688</v>
      </c>
      <c r="P23" s="9">
        <v>1.63655696829429</v>
      </c>
      <c r="Q23" s="9">
        <v>6.8879913815762597E-3</v>
      </c>
      <c r="R23">
        <f>-LOG10(Table7[[#This Row],[Consortia FDR]])</f>
        <v>2.1619074049539684</v>
      </c>
      <c r="T23" s="22" t="s">
        <v>2035</v>
      </c>
      <c r="U23" s="1" t="s">
        <v>846</v>
      </c>
      <c r="V23" s="9">
        <v>1.4159854558068199</v>
      </c>
      <c r="W23" s="9">
        <v>8.6495735295850397E-3</v>
      </c>
      <c r="X23">
        <f t="shared" si="0"/>
        <v>2.0630053050570187</v>
      </c>
      <c r="Y23" t="str">
        <f>VLOOKUP(Table8[[#This Row],[Gene ID]],Table9[Component: Mitochondria],1,0)</f>
        <v>COQ1</v>
      </c>
      <c r="Z23" t="str">
        <f>_xlfn.IFNA(Table8[[#This Row],[Component: Mitochondria]], 0)</f>
        <v>COQ1</v>
      </c>
      <c r="AA23" t="e">
        <f>VLOOKUP(Table8[[#This Row],[Gene ID]],Table9[Process: Mitochondrial Translation],1,0)</f>
        <v>#N/A</v>
      </c>
    </row>
    <row r="24" spans="1:27" x14ac:dyDescent="0.35">
      <c r="A24" t="s">
        <v>1584</v>
      </c>
      <c r="B24" t="s">
        <v>357</v>
      </c>
      <c r="C24" s="9">
        <v>2.0991973125253499E-2</v>
      </c>
      <c r="D24" s="21">
        <v>2.2143240636733701</v>
      </c>
      <c r="E24" s="21">
        <v>1.9484906599099799E-3</v>
      </c>
      <c r="F24">
        <f>-LOG10(Table4[[#This Row],[Consortia FDR2]])</f>
        <v>2.7103016716569095</v>
      </c>
      <c r="H24" s="14" t="s">
        <v>1981</v>
      </c>
      <c r="I24" s="1" t="s">
        <v>786</v>
      </c>
      <c r="J24" s="9">
        <v>2.6656497589794101</v>
      </c>
      <c r="K24" s="9">
        <v>2.1401323334731999E-3</v>
      </c>
      <c r="L24">
        <f>-LOG10(Table6[[#This Row],[Consortia FDR]])</f>
        <v>2.669559371547872</v>
      </c>
      <c r="N24" s="14" t="s">
        <v>2203</v>
      </c>
      <c r="O24" s="1" t="s">
        <v>383</v>
      </c>
      <c r="P24" s="9">
        <v>1.42610015003956</v>
      </c>
      <c r="Q24" s="9">
        <v>6.9530627967157501E-3</v>
      </c>
      <c r="R24">
        <f>-LOG10(Table7[[#This Row],[Consortia FDR]])</f>
        <v>2.1578238482579946</v>
      </c>
      <c r="T24" s="22" t="s">
        <v>2272</v>
      </c>
      <c r="U24" s="1" t="s">
        <v>533</v>
      </c>
      <c r="V24" s="9">
        <v>1.3344658509927401</v>
      </c>
      <c r="W24" s="9">
        <v>9.6618013088308093E-3</v>
      </c>
      <c r="X24">
        <f t="shared" si="0"/>
        <v>2.0149418978540159</v>
      </c>
      <c r="Y24" t="e">
        <f>VLOOKUP(Table8[[#This Row],[Gene ID]],Table9[Component: Mitochondria],1,0)</f>
        <v>#N/A</v>
      </c>
      <c r="Z24">
        <f>_xlfn.IFNA(Table8[[#This Row],[Component: Mitochondria]], 0)</f>
        <v>0</v>
      </c>
      <c r="AA24" t="e">
        <f>VLOOKUP(Table8[[#This Row],[Gene ID]],Table9[Process: Mitochondrial Translation],1,0)</f>
        <v>#N/A</v>
      </c>
    </row>
    <row r="25" spans="1:27" x14ac:dyDescent="0.35">
      <c r="A25" t="s">
        <v>1293</v>
      </c>
      <c r="B25" t="s">
        <v>639</v>
      </c>
      <c r="C25" s="9">
        <v>3.8620581862605301E-2</v>
      </c>
      <c r="D25" s="21">
        <v>2.5357629678194402</v>
      </c>
      <c r="E25" s="21">
        <v>1.9484906599099799E-3</v>
      </c>
      <c r="F25">
        <f>-LOG10(Table4[[#This Row],[Consortia FDR2]])</f>
        <v>2.7103016716569095</v>
      </c>
      <c r="H25" s="14" t="s">
        <v>1373</v>
      </c>
      <c r="I25" s="1" t="s">
        <v>114</v>
      </c>
      <c r="J25" s="9">
        <v>2.32866706464393</v>
      </c>
      <c r="K25" s="9">
        <v>2.1986841225015699E-3</v>
      </c>
      <c r="L25">
        <f>-LOG10(Table6[[#This Row],[Consortia FDR]])</f>
        <v>2.6578371597744637</v>
      </c>
      <c r="N25" s="14" t="s">
        <v>2091</v>
      </c>
      <c r="O25" s="1" t="s">
        <v>195</v>
      </c>
      <c r="P25" s="9">
        <v>1.56806898636429</v>
      </c>
      <c r="Q25" s="9">
        <v>6.9535754753748498E-3</v>
      </c>
      <c r="R25">
        <f>-LOG10(Table7[[#This Row],[Consortia FDR]])</f>
        <v>2.1577918270738117</v>
      </c>
      <c r="T25" s="22" t="s">
        <v>2273</v>
      </c>
      <c r="U25" s="1" t="s">
        <v>1086</v>
      </c>
      <c r="V25" s="9">
        <v>1.2968941500239901</v>
      </c>
      <c r="W25" s="9">
        <v>9.6618013088308093E-3</v>
      </c>
      <c r="X25">
        <f t="shared" si="0"/>
        <v>2.0149418978540159</v>
      </c>
      <c r="Y25" t="e">
        <f>VLOOKUP(Table8[[#This Row],[Gene ID]],Table9[Component: Mitochondria],1,0)</f>
        <v>#N/A</v>
      </c>
      <c r="Z25">
        <f>_xlfn.IFNA(Table8[[#This Row],[Component: Mitochondria]], 0)</f>
        <v>0</v>
      </c>
      <c r="AA25" t="e">
        <f>VLOOKUP(Table8[[#This Row],[Gene ID]],Table9[Process: Mitochondrial Translation],1,0)</f>
        <v>#N/A</v>
      </c>
    </row>
    <row r="26" spans="1:27" x14ac:dyDescent="0.35">
      <c r="A26" t="s">
        <v>1940</v>
      </c>
      <c r="B26" t="s">
        <v>1229</v>
      </c>
      <c r="C26" s="9">
        <v>4.5692690563999099E-2</v>
      </c>
      <c r="D26" s="21">
        <v>1.87561472554494</v>
      </c>
      <c r="E26" s="21">
        <v>1.9484906599099799E-3</v>
      </c>
      <c r="F26">
        <f>-LOG10(Table4[[#This Row],[Consortia FDR2]])</f>
        <v>2.7103016716569095</v>
      </c>
      <c r="H26" s="14" t="s">
        <v>1474</v>
      </c>
      <c r="I26" s="1" t="s">
        <v>932</v>
      </c>
      <c r="J26" s="9">
        <v>1.5723820233346999</v>
      </c>
      <c r="K26" s="9">
        <v>2.45360307287546E-3</v>
      </c>
      <c r="L26">
        <f>-LOG10(Table6[[#This Row],[Consortia FDR]])</f>
        <v>2.6101956931178352</v>
      </c>
      <c r="N26" s="14" t="s">
        <v>2256</v>
      </c>
      <c r="O26" s="1" t="s">
        <v>492</v>
      </c>
      <c r="P26" s="9">
        <v>1.8910424816684499</v>
      </c>
      <c r="Q26" s="9">
        <v>7.0520407101310103E-3</v>
      </c>
      <c r="R26">
        <f>-LOG10(Table7[[#This Row],[Consortia FDR]])</f>
        <v>2.1516851892634952</v>
      </c>
      <c r="T26" s="22" t="s">
        <v>2050</v>
      </c>
      <c r="U26" s="1" t="s">
        <v>110</v>
      </c>
      <c r="V26" s="9">
        <v>1.52043280630961</v>
      </c>
      <c r="W26" s="9">
        <v>9.9256558573860097E-3</v>
      </c>
      <c r="X26">
        <f t="shared" si="0"/>
        <v>2.003240786747928</v>
      </c>
      <c r="Y26" t="e">
        <f>VLOOKUP(Table8[[#This Row],[Gene ID]],Table9[Component: Mitochondria],1,0)</f>
        <v>#N/A</v>
      </c>
      <c r="Z26">
        <f>_xlfn.IFNA(Table8[[#This Row],[Component: Mitochondria]], 0)</f>
        <v>0</v>
      </c>
      <c r="AA26" t="e">
        <f>VLOOKUP(Table8[[#This Row],[Gene ID]],Table9[Process: Mitochondrial Translation],1,0)</f>
        <v>#N/A</v>
      </c>
    </row>
    <row r="27" spans="1:27" x14ac:dyDescent="0.35">
      <c r="A27" t="s">
        <v>1954</v>
      </c>
      <c r="B27" t="s">
        <v>1240</v>
      </c>
      <c r="C27" s="9">
        <v>4.5905451963846197E-2</v>
      </c>
      <c r="D27" s="21">
        <v>-2.0272256437623501</v>
      </c>
      <c r="E27" s="21">
        <v>1.9484906599099799E-3</v>
      </c>
      <c r="F27">
        <f>-LOG10(Table4[[#This Row],[Consortia FDR2]])</f>
        <v>2.7103016716569095</v>
      </c>
      <c r="H27" s="14" t="s">
        <v>1574</v>
      </c>
      <c r="I27" s="1" t="s">
        <v>998</v>
      </c>
      <c r="J27" s="9">
        <v>12.9928324337956</v>
      </c>
      <c r="K27" s="9">
        <v>2.45360307287546E-3</v>
      </c>
      <c r="L27">
        <f>-LOG10(Table6[[#This Row],[Consortia FDR]])</f>
        <v>2.6101956931178352</v>
      </c>
      <c r="N27" s="14" t="s">
        <v>2298</v>
      </c>
      <c r="O27" s="1" t="s">
        <v>1123</v>
      </c>
      <c r="P27" s="9">
        <v>1.54524966408053</v>
      </c>
      <c r="Q27" s="9">
        <v>7.2259378069034399E-3</v>
      </c>
      <c r="R27">
        <f>-LOG10(Table7[[#This Row],[Consortia FDR]])</f>
        <v>2.1411057806914515</v>
      </c>
      <c r="T27" s="22" t="s">
        <v>2226</v>
      </c>
      <c r="U27" s="1" t="s">
        <v>422</v>
      </c>
      <c r="V27" s="9">
        <v>1.3827112165911</v>
      </c>
      <c r="W27" s="9">
        <v>1.0173206938447799E-2</v>
      </c>
      <c r="X27">
        <f t="shared" si="0"/>
        <v>1.9925421212044141</v>
      </c>
      <c r="Y27" t="str">
        <f>VLOOKUP(Table8[[#This Row],[Gene ID]],Table9[Component: Mitochondria],1,0)</f>
        <v>COA1</v>
      </c>
      <c r="Z27" t="str">
        <f>_xlfn.IFNA(Table8[[#This Row],[Component: Mitochondria]], 0)</f>
        <v>COA1</v>
      </c>
      <c r="AA27" t="e">
        <f>VLOOKUP(Table8[[#This Row],[Gene ID]],Table9[Process: Mitochondrial Translation],1,0)</f>
        <v>#N/A</v>
      </c>
    </row>
    <row r="28" spans="1:27" x14ac:dyDescent="0.35">
      <c r="A28" t="s">
        <v>1317</v>
      </c>
      <c r="B28" t="s">
        <v>51</v>
      </c>
      <c r="C28" s="9">
        <v>1.9087742682965701E-3</v>
      </c>
      <c r="D28" s="21">
        <v>1.6221013791661101</v>
      </c>
      <c r="E28" s="21">
        <v>2.0782623384304698E-3</v>
      </c>
      <c r="F28">
        <f>-LOG10(Table4[[#This Row],[Consortia FDR2]])</f>
        <v>2.6822996324565929</v>
      </c>
      <c r="H28" s="14" t="s">
        <v>1281</v>
      </c>
      <c r="I28" s="1" t="s">
        <v>436</v>
      </c>
      <c r="J28" s="9">
        <v>1.8129317019659901</v>
      </c>
      <c r="K28" s="9">
        <v>2.45360307287546E-3</v>
      </c>
      <c r="L28">
        <f>-LOG10(Table6[[#This Row],[Consortia FDR]])</f>
        <v>2.6101956931178352</v>
      </c>
      <c r="N28" s="14" t="s">
        <v>2186</v>
      </c>
      <c r="O28" s="1" t="s">
        <v>1001</v>
      </c>
      <c r="P28" s="9">
        <v>1.4445866720959</v>
      </c>
      <c r="Q28" s="9">
        <v>7.8541355065901396E-3</v>
      </c>
      <c r="R28">
        <f>-LOG10(Table7[[#This Row],[Consortia FDR]])</f>
        <v>2.1049016101630422</v>
      </c>
      <c r="T28" s="22" t="s">
        <v>2233</v>
      </c>
      <c r="U28" s="1" t="s">
        <v>443</v>
      </c>
      <c r="V28" s="9">
        <v>1.5697292789723201</v>
      </c>
      <c r="W28" s="9">
        <v>1.05354806462154E-2</v>
      </c>
      <c r="X28">
        <f t="shared" si="0"/>
        <v>1.9773456463646191</v>
      </c>
      <c r="Y28" t="str">
        <f>VLOOKUP(Table8[[#This Row],[Gene ID]],Table9[Component: Mitochondria],1,0)</f>
        <v>MRPL8</v>
      </c>
      <c r="Z28" t="str">
        <f>_xlfn.IFNA(Table8[[#This Row],[Component: Mitochondria]], 0)</f>
        <v>MRPL8</v>
      </c>
      <c r="AA28" t="str">
        <f>VLOOKUP(Table8[[#This Row],[Gene ID]],Table9[Process: Mitochondrial Translation],1,0)</f>
        <v>MRPL8</v>
      </c>
    </row>
    <row r="29" spans="1:27" x14ac:dyDescent="0.35">
      <c r="A29" t="s">
        <v>2062</v>
      </c>
      <c r="B29" t="s">
        <v>879</v>
      </c>
      <c r="C29" s="9">
        <v>6.2640049918229104E-3</v>
      </c>
      <c r="D29" s="21">
        <v>1.6070128978294</v>
      </c>
      <c r="E29" s="21">
        <v>2.0782623384304698E-3</v>
      </c>
      <c r="F29">
        <f>-LOG10(Table4[[#This Row],[Consortia FDR2]])</f>
        <v>2.6822996324565929</v>
      </c>
      <c r="H29" s="14" t="s">
        <v>1967</v>
      </c>
      <c r="I29" s="1" t="s">
        <v>755</v>
      </c>
      <c r="J29" s="9">
        <v>1.52920874065987</v>
      </c>
      <c r="K29" s="9">
        <v>2.45360307287546E-3</v>
      </c>
      <c r="L29">
        <f>-LOG10(Table6[[#This Row],[Consortia FDR]])</f>
        <v>2.6101956931178352</v>
      </c>
      <c r="N29" s="14" t="s">
        <v>2357</v>
      </c>
      <c r="O29" s="1" t="s">
        <v>701</v>
      </c>
      <c r="P29" s="9">
        <v>1.5443645693762</v>
      </c>
      <c r="Q29" s="9">
        <v>7.9672720332260201E-3</v>
      </c>
      <c r="R29">
        <f>-LOG10(Table7[[#This Row],[Consortia FDR]])</f>
        <v>2.0986903541019095</v>
      </c>
      <c r="T29" s="22" t="s">
        <v>2157</v>
      </c>
      <c r="U29" s="1" t="s">
        <v>301</v>
      </c>
      <c r="V29" s="9">
        <v>-1.6684997020447101</v>
      </c>
      <c r="W29" s="9">
        <v>1.0609131457406201E-2</v>
      </c>
      <c r="X29">
        <f t="shared" si="0"/>
        <v>1.9743201692273775</v>
      </c>
      <c r="Y29" t="e">
        <f>VLOOKUP(Table8[[#This Row],[Gene ID]],Table9[Component: Mitochondria],1,0)</f>
        <v>#N/A</v>
      </c>
      <c r="Z29">
        <f>_xlfn.IFNA(Table8[[#This Row],[Component: Mitochondria]], 0)</f>
        <v>0</v>
      </c>
      <c r="AA29" t="e">
        <f>VLOOKUP(Table8[[#This Row],[Gene ID]],Table9[Process: Mitochondrial Translation],1,0)</f>
        <v>#N/A</v>
      </c>
    </row>
    <row r="30" spans="1:27" x14ac:dyDescent="0.35">
      <c r="A30" t="s">
        <v>1672</v>
      </c>
      <c r="B30" t="s">
        <v>464</v>
      </c>
      <c r="C30" s="9">
        <v>2.8195909995809201E-2</v>
      </c>
      <c r="D30" s="21">
        <v>7.3580518684151199</v>
      </c>
      <c r="E30" s="21">
        <v>2.0782623384304698E-3</v>
      </c>
      <c r="F30">
        <f>-LOG10(Table4[[#This Row],[Consortia FDR2]])</f>
        <v>2.6822996324565929</v>
      </c>
      <c r="H30" s="14" t="s">
        <v>1298</v>
      </c>
      <c r="I30" s="1" t="s">
        <v>716</v>
      </c>
      <c r="J30" s="9">
        <v>2.9172782670110302</v>
      </c>
      <c r="K30" s="9">
        <v>2.63075985540678E-3</v>
      </c>
      <c r="L30">
        <f>-LOG10(Table6[[#This Row],[Consortia FDR]])</f>
        <v>2.5799187939635857</v>
      </c>
      <c r="N30" s="14" t="s">
        <v>2035</v>
      </c>
      <c r="O30" s="1" t="s">
        <v>846</v>
      </c>
      <c r="P30" s="9">
        <v>1.4159854558068199</v>
      </c>
      <c r="Q30" s="9">
        <v>8.6495735295850397E-3</v>
      </c>
      <c r="R30">
        <f>-LOG10(Table7[[#This Row],[Consortia FDR]])</f>
        <v>2.0630053050570187</v>
      </c>
      <c r="T30" s="22" t="s">
        <v>2402</v>
      </c>
      <c r="U30" s="1" t="s">
        <v>777</v>
      </c>
      <c r="V30" s="9">
        <v>1.4660495167688099</v>
      </c>
      <c r="W30" s="9">
        <v>1.0609131457406201E-2</v>
      </c>
      <c r="X30">
        <f t="shared" si="0"/>
        <v>1.9743201692273775</v>
      </c>
      <c r="Y30" t="str">
        <f>VLOOKUP(Table8[[#This Row],[Gene ID]],Table9[Component: Mitochondria],1,0)</f>
        <v>PGC1</v>
      </c>
      <c r="Z30" t="str">
        <f>_xlfn.IFNA(Table8[[#This Row],[Component: Mitochondria]], 0)</f>
        <v>PGC1</v>
      </c>
      <c r="AA30" t="e">
        <f>VLOOKUP(Table8[[#This Row],[Gene ID]],Table9[Process: Mitochondrial Translation],1,0)</f>
        <v>#N/A</v>
      </c>
    </row>
    <row r="31" spans="1:27" x14ac:dyDescent="0.35">
      <c r="A31" t="s">
        <v>1287</v>
      </c>
      <c r="B31" t="s">
        <v>1060</v>
      </c>
      <c r="C31" s="9">
        <v>2.97813210971586E-2</v>
      </c>
      <c r="D31" s="21">
        <v>1.87238240266055</v>
      </c>
      <c r="E31" s="21">
        <v>2.0782623384304698E-3</v>
      </c>
      <c r="F31">
        <f>-LOG10(Table4[[#This Row],[Consortia FDR2]])</f>
        <v>2.6822996324565929</v>
      </c>
      <c r="H31" s="14" t="s">
        <v>1461</v>
      </c>
      <c r="I31" s="1" t="s">
        <v>212</v>
      </c>
      <c r="J31" s="9">
        <v>1.6592723042355</v>
      </c>
      <c r="K31" s="9">
        <v>2.9534147206313299E-3</v>
      </c>
      <c r="L31">
        <f>-LOG10(Table6[[#This Row],[Consortia FDR]])</f>
        <v>2.5296755648075337</v>
      </c>
      <c r="N31" s="14" t="s">
        <v>2302</v>
      </c>
      <c r="O31" s="1" t="s">
        <v>1129</v>
      </c>
      <c r="P31" s="9">
        <v>1.3550834471148601</v>
      </c>
      <c r="Q31" s="9">
        <v>9.6568174280814295E-3</v>
      </c>
      <c r="R31">
        <f>-LOG10(Table7[[#This Row],[Consortia FDR]])</f>
        <v>2.0151659792943524</v>
      </c>
      <c r="T31" s="22" t="s">
        <v>2290</v>
      </c>
      <c r="U31" s="1" t="s">
        <v>1113</v>
      </c>
      <c r="V31" s="9">
        <v>2.0275148743567502</v>
      </c>
      <c r="W31" s="9">
        <v>1.06938478485002E-2</v>
      </c>
      <c r="X31">
        <f t="shared" si="0"/>
        <v>1.9708659993105664</v>
      </c>
      <c r="Y31" t="str">
        <f>VLOOKUP(Table8[[#This Row],[Gene ID]],Table9[Component: Mitochondria],1,0)</f>
        <v>COA4</v>
      </c>
      <c r="Z31" t="str">
        <f>_xlfn.IFNA(Table8[[#This Row],[Component: Mitochondria]], 0)</f>
        <v>COA4</v>
      </c>
      <c r="AA31" t="e">
        <f>VLOOKUP(Table8[[#This Row],[Gene ID]],Table9[Process: Mitochondrial Translation],1,0)</f>
        <v>#N/A</v>
      </c>
    </row>
    <row r="32" spans="1:27" x14ac:dyDescent="0.35">
      <c r="A32" t="s">
        <v>1291</v>
      </c>
      <c r="B32" t="s">
        <v>1116</v>
      </c>
      <c r="C32" s="9">
        <v>3.4140773436563097E-2</v>
      </c>
      <c r="D32" s="21">
        <v>2.9712767159543501</v>
      </c>
      <c r="E32" s="21">
        <v>2.0782623384304698E-3</v>
      </c>
      <c r="F32">
        <f>-LOG10(Table4[[#This Row],[Consortia FDR2]])</f>
        <v>2.6822996324565929</v>
      </c>
      <c r="H32" s="14" t="s">
        <v>2029</v>
      </c>
      <c r="I32" s="1" t="s">
        <v>837</v>
      </c>
      <c r="J32" s="9">
        <v>2.1085670858150198</v>
      </c>
      <c r="K32" s="9">
        <v>3.3736626608210701E-3</v>
      </c>
      <c r="L32">
        <f>-LOG10(Table6[[#This Row],[Consortia FDR]])</f>
        <v>2.4718983455371526</v>
      </c>
      <c r="N32" s="14" t="s">
        <v>2272</v>
      </c>
      <c r="O32" s="1" t="s">
        <v>533</v>
      </c>
      <c r="P32" s="9">
        <v>1.3344658509927401</v>
      </c>
      <c r="Q32" s="9">
        <v>9.6618013088308093E-3</v>
      </c>
      <c r="R32">
        <f>-LOG10(Table7[[#This Row],[Consortia FDR]])</f>
        <v>2.0149418978540159</v>
      </c>
      <c r="T32" s="22" t="s">
        <v>2215</v>
      </c>
      <c r="U32" s="1" t="s">
        <v>1030</v>
      </c>
      <c r="V32" s="9">
        <v>-1.6657637262656999</v>
      </c>
      <c r="W32" s="9">
        <v>1.1054274127449E-2</v>
      </c>
      <c r="X32">
        <f t="shared" si="0"/>
        <v>1.9564697698463116</v>
      </c>
      <c r="Y32" t="e">
        <f>VLOOKUP(Table8[[#This Row],[Gene ID]],Table9[Component: Mitochondria],1,0)</f>
        <v>#N/A</v>
      </c>
      <c r="Z32">
        <f>_xlfn.IFNA(Table8[[#This Row],[Component: Mitochondria]], 0)</f>
        <v>0</v>
      </c>
      <c r="AA32" t="e">
        <f>VLOOKUP(Table8[[#This Row],[Gene ID]],Table9[Process: Mitochondrial Translation],1,0)</f>
        <v>#N/A</v>
      </c>
    </row>
    <row r="33" spans="1:27" x14ac:dyDescent="0.35">
      <c r="A33" t="s">
        <v>1897</v>
      </c>
      <c r="B33" t="s">
        <v>1197</v>
      </c>
      <c r="C33" s="9">
        <v>4.2911582255559397E-2</v>
      </c>
      <c r="D33" s="21">
        <v>1.7578669629493899</v>
      </c>
      <c r="E33" s="21">
        <v>2.0782623384304698E-3</v>
      </c>
      <c r="F33">
        <f>-LOG10(Table4[[#This Row],[Consortia FDR2]])</f>
        <v>2.6822996324565929</v>
      </c>
      <c r="H33" s="14" t="s">
        <v>1400</v>
      </c>
      <c r="I33" s="1" t="s">
        <v>145</v>
      </c>
      <c r="J33" s="9">
        <v>1.74037000040051</v>
      </c>
      <c r="K33" s="9">
        <v>3.3736626608210701E-3</v>
      </c>
      <c r="L33">
        <f>-LOG10(Table6[[#This Row],[Consortia FDR]])</f>
        <v>2.4718983455371526</v>
      </c>
      <c r="N33" s="14" t="s">
        <v>2273</v>
      </c>
      <c r="O33" s="1" t="s">
        <v>1086</v>
      </c>
      <c r="P33" s="9">
        <v>1.2968941500239901</v>
      </c>
      <c r="Q33" s="9">
        <v>9.6618013088308093E-3</v>
      </c>
      <c r="R33">
        <f>-LOG10(Table7[[#This Row],[Consortia FDR]])</f>
        <v>2.0149418978540159</v>
      </c>
      <c r="T33" s="22" t="s">
        <v>2328</v>
      </c>
      <c r="U33" s="1" t="s">
        <v>658</v>
      </c>
      <c r="V33" s="9">
        <v>1.4268365990846701</v>
      </c>
      <c r="W33" s="9">
        <v>1.11912413671306E-2</v>
      </c>
      <c r="X33">
        <f t="shared" si="0"/>
        <v>1.9511217375115639</v>
      </c>
      <c r="Y33" t="str">
        <f>VLOOKUP(Table8[[#This Row],[Gene ID]],Table9[Component: Mitochondria],1,0)</f>
        <v>SWS2</v>
      </c>
      <c r="Z33" t="str">
        <f>_xlfn.IFNA(Table8[[#This Row],[Component: Mitochondria]], 0)</f>
        <v>SWS2</v>
      </c>
      <c r="AA33" t="str">
        <f>VLOOKUP(Table8[[#This Row],[Gene ID]],Table9[Process: Mitochondrial Translation],1,0)</f>
        <v>SWS2</v>
      </c>
    </row>
    <row r="34" spans="1:27" x14ac:dyDescent="0.35">
      <c r="A34" t="s">
        <v>1299</v>
      </c>
      <c r="B34" t="s">
        <v>1227</v>
      </c>
      <c r="C34" s="9">
        <v>4.5414545638271103E-2</v>
      </c>
      <c r="D34" s="21">
        <v>-1.6817217321792599</v>
      </c>
      <c r="E34" s="21">
        <v>2.0782623384304698E-3</v>
      </c>
      <c r="F34">
        <f>-LOG10(Table4[[#This Row],[Consortia FDR2]])</f>
        <v>2.6822996324565929</v>
      </c>
      <c r="H34" s="14" t="s">
        <v>1410</v>
      </c>
      <c r="I34" s="1" t="s">
        <v>888</v>
      </c>
      <c r="J34" s="9">
        <v>1.86565534570535</v>
      </c>
      <c r="K34" s="9">
        <v>3.3736626608210701E-3</v>
      </c>
      <c r="L34">
        <f>-LOG10(Table6[[#This Row],[Consortia FDR]])</f>
        <v>2.4718983455371526</v>
      </c>
      <c r="N34" s="14" t="s">
        <v>2050</v>
      </c>
      <c r="O34" s="1" t="s">
        <v>110</v>
      </c>
      <c r="P34" s="9">
        <v>1.52043280630961</v>
      </c>
      <c r="Q34" s="9">
        <v>9.9256558573860097E-3</v>
      </c>
      <c r="R34">
        <f>-LOG10(Table7[[#This Row],[Consortia FDR]])</f>
        <v>2.003240786747928</v>
      </c>
      <c r="T34" s="22" t="s">
        <v>207</v>
      </c>
      <c r="U34" s="1" t="s">
        <v>207</v>
      </c>
      <c r="V34" s="9">
        <v>1.8388546963335799</v>
      </c>
      <c r="W34" s="9">
        <v>1.11916777583283E-2</v>
      </c>
      <c r="X34">
        <f t="shared" si="0"/>
        <v>1.9511048029653528</v>
      </c>
      <c r="Y34" t="e">
        <f>VLOOKUP(Table8[[#This Row],[Gene ID]],Table9[Component: Mitochondria],1,0)</f>
        <v>#N/A</v>
      </c>
      <c r="Z34">
        <f>_xlfn.IFNA(Table8[[#This Row],[Component: Mitochondria]], 0)</f>
        <v>0</v>
      </c>
      <c r="AA34" t="e">
        <f>VLOOKUP(Table8[[#This Row],[Gene ID]],Table9[Process: Mitochondrial Translation],1,0)</f>
        <v>#N/A</v>
      </c>
    </row>
    <row r="35" spans="1:27" x14ac:dyDescent="0.35">
      <c r="A35" t="s">
        <v>1972</v>
      </c>
      <c r="B35" t="s">
        <v>768</v>
      </c>
      <c r="C35" s="9">
        <v>4.7339781510004897E-2</v>
      </c>
      <c r="D35" s="21">
        <v>1.59902294953712</v>
      </c>
      <c r="E35" s="21">
        <v>2.1401323334731999E-3</v>
      </c>
      <c r="F35">
        <f>-LOG10(Table4[[#This Row],[Consortia FDR2]])</f>
        <v>2.669559371547872</v>
      </c>
      <c r="H35" s="14" t="s">
        <v>1502</v>
      </c>
      <c r="I35" s="1" t="s">
        <v>255</v>
      </c>
      <c r="J35" s="9">
        <v>-2.2531192083634402</v>
      </c>
      <c r="K35" s="9">
        <v>3.3736626608210701E-3</v>
      </c>
      <c r="L35">
        <f>-LOG10(Table6[[#This Row],[Consortia FDR]])</f>
        <v>2.4718983455371526</v>
      </c>
      <c r="N35" s="14" t="s">
        <v>2226</v>
      </c>
      <c r="O35" s="1" t="s">
        <v>422</v>
      </c>
      <c r="P35" s="9">
        <v>1.3827112165911</v>
      </c>
      <c r="Q35" s="9">
        <v>1.0173206938447799E-2</v>
      </c>
      <c r="R35">
        <f>-LOG10(Table7[[#This Row],[Consortia FDR]])</f>
        <v>1.9925421212044141</v>
      </c>
      <c r="T35" s="22" t="s">
        <v>2293</v>
      </c>
      <c r="U35" s="1" t="s">
        <v>579</v>
      </c>
      <c r="V35" s="9">
        <v>1.6563796922813601</v>
      </c>
      <c r="W35" s="9">
        <v>1.12912504069508E-2</v>
      </c>
      <c r="X35">
        <f t="shared" si="0"/>
        <v>1.9472579611070047</v>
      </c>
      <c r="Y35" t="str">
        <f>VLOOKUP(Table8[[#This Row],[Gene ID]],Table9[Component: Mitochondria],1,0)</f>
        <v>ACO1</v>
      </c>
      <c r="Z35" t="str">
        <f>_xlfn.IFNA(Table8[[#This Row],[Component: Mitochondria]], 0)</f>
        <v>ACO1</v>
      </c>
      <c r="AA35" t="e">
        <f>VLOOKUP(Table8[[#This Row],[Gene ID]],Table9[Process: Mitochondrial Translation],1,0)</f>
        <v>#N/A</v>
      </c>
    </row>
    <row r="36" spans="1:27" x14ac:dyDescent="0.35">
      <c r="A36" t="s">
        <v>1981</v>
      </c>
      <c r="B36" t="s">
        <v>786</v>
      </c>
      <c r="C36" s="9">
        <v>4.8267628292060799E-2</v>
      </c>
      <c r="D36" s="21">
        <v>2.6656497589794101</v>
      </c>
      <c r="E36" s="21">
        <v>2.1401323334731999E-3</v>
      </c>
      <c r="F36">
        <f>-LOG10(Table4[[#This Row],[Consortia FDR2]])</f>
        <v>2.669559371547872</v>
      </c>
      <c r="H36" s="14" t="s">
        <v>1282</v>
      </c>
      <c r="I36" s="1" t="s">
        <v>1049</v>
      </c>
      <c r="J36" s="9">
        <v>-3.9049421386854299</v>
      </c>
      <c r="K36" s="9">
        <v>3.3736626608210701E-3</v>
      </c>
      <c r="L36">
        <f>-LOG10(Table6[[#This Row],[Consortia FDR]])</f>
        <v>2.4718983455371526</v>
      </c>
      <c r="N36" s="14" t="s">
        <v>2233</v>
      </c>
      <c r="O36" s="1" t="s">
        <v>443</v>
      </c>
      <c r="P36" s="9">
        <v>1.5697292789723201</v>
      </c>
      <c r="Q36" s="9">
        <v>1.05354806462154E-2</v>
      </c>
      <c r="R36">
        <f>-LOG10(Table7[[#This Row],[Consortia FDR]])</f>
        <v>1.9773456463646191</v>
      </c>
      <c r="T36" s="22" t="s">
        <v>2068</v>
      </c>
      <c r="U36" s="1" t="s">
        <v>147</v>
      </c>
      <c r="V36" s="9">
        <v>1.4168927269184399</v>
      </c>
      <c r="W36" s="9">
        <v>1.14742455686784E-2</v>
      </c>
      <c r="X36">
        <f t="shared" si="0"/>
        <v>1.9402758597019034</v>
      </c>
      <c r="Y36" t="e">
        <f>VLOOKUP(Table8[[#This Row],[Gene ID]],Table9[Component: Mitochondria],1,0)</f>
        <v>#N/A</v>
      </c>
      <c r="Z36">
        <f>_xlfn.IFNA(Table8[[#This Row],[Component: Mitochondria]], 0)</f>
        <v>0</v>
      </c>
      <c r="AA36" t="e">
        <f>VLOOKUP(Table8[[#This Row],[Gene ID]],Table9[Process: Mitochondrial Translation],1,0)</f>
        <v>#N/A</v>
      </c>
    </row>
    <row r="37" spans="1:27" x14ac:dyDescent="0.35">
      <c r="A37" t="s">
        <v>1301</v>
      </c>
      <c r="B37" t="s">
        <v>39</v>
      </c>
      <c r="C37" s="9">
        <v>4.8918093699828698E-2</v>
      </c>
      <c r="D37" s="21">
        <v>5.3910816133293897</v>
      </c>
      <c r="E37" s="21">
        <v>2.1401323334731999E-3</v>
      </c>
      <c r="F37">
        <f>-LOG10(Table4[[#This Row],[Consortia FDR2]])</f>
        <v>2.669559371547872</v>
      </c>
      <c r="H37" s="14" t="s">
        <v>1285</v>
      </c>
      <c r="I37" s="1" t="s">
        <v>483</v>
      </c>
      <c r="J37" s="9">
        <v>2.0101059598379001</v>
      </c>
      <c r="K37" s="9">
        <v>3.3736626608210701E-3</v>
      </c>
      <c r="L37">
        <f>-LOG10(Table6[[#This Row],[Consortia FDR]])</f>
        <v>2.4718983455371526</v>
      </c>
      <c r="N37" s="14" t="s">
        <v>2157</v>
      </c>
      <c r="O37" s="1" t="s">
        <v>301</v>
      </c>
      <c r="P37" s="9">
        <v>-1.6684997020447101</v>
      </c>
      <c r="Q37" s="9">
        <v>1.0609131457406201E-2</v>
      </c>
      <c r="R37">
        <f>-LOG10(Table7[[#This Row],[Consortia FDR]])</f>
        <v>1.9743201692273775</v>
      </c>
      <c r="T37" s="22" t="s">
        <v>2234</v>
      </c>
      <c r="U37" s="1" t="s">
        <v>450</v>
      </c>
      <c r="V37" s="9">
        <v>1.37658789840388</v>
      </c>
      <c r="W37" s="9">
        <v>1.1487313519013701E-2</v>
      </c>
      <c r="X37">
        <f t="shared" si="0"/>
        <v>1.9397815257316811</v>
      </c>
      <c r="Y37" t="str">
        <f>VLOOKUP(Table8[[#This Row],[Gene ID]],Table9[Component: Mitochondria],1,0)</f>
        <v>MDV1</v>
      </c>
      <c r="Z37" t="str">
        <f>_xlfn.IFNA(Table8[[#This Row],[Component: Mitochondria]], 0)</f>
        <v>MDV1</v>
      </c>
      <c r="AA37" t="e">
        <f>VLOOKUP(Table8[[#This Row],[Gene ID]],Table9[Process: Mitochondrial Translation],1,0)</f>
        <v>#N/A</v>
      </c>
    </row>
    <row r="38" spans="1:27" x14ac:dyDescent="0.35">
      <c r="A38" t="s">
        <v>1373</v>
      </c>
      <c r="B38" t="s">
        <v>114</v>
      </c>
      <c r="C38" s="9">
        <v>5.5965644421666801E-3</v>
      </c>
      <c r="D38" s="21">
        <v>2.32866706464393</v>
      </c>
      <c r="E38" s="21">
        <v>2.1986841225015699E-3</v>
      </c>
      <c r="F38">
        <f>-LOG10(Table4[[#This Row],[Consortia FDR2]])</f>
        <v>2.6578371597744637</v>
      </c>
      <c r="H38" s="14" t="s">
        <v>1811</v>
      </c>
      <c r="I38" s="1" t="s">
        <v>607</v>
      </c>
      <c r="J38" s="9">
        <v>2.1869909879419902</v>
      </c>
      <c r="K38" s="9">
        <v>3.3736626608210701E-3</v>
      </c>
      <c r="L38">
        <f>-LOG10(Table6[[#This Row],[Consortia FDR]])</f>
        <v>2.4718983455371526</v>
      </c>
      <c r="N38" s="14" t="s">
        <v>2402</v>
      </c>
      <c r="O38" s="1" t="s">
        <v>777</v>
      </c>
      <c r="P38" s="9">
        <v>1.4660495167688099</v>
      </c>
      <c r="Q38" s="9">
        <v>1.0609131457406201E-2</v>
      </c>
      <c r="R38">
        <f>-LOG10(Table7[[#This Row],[Consortia FDR]])</f>
        <v>1.9743201692273775</v>
      </c>
      <c r="T38" s="22" t="s">
        <v>2161</v>
      </c>
      <c r="U38" s="1" t="s">
        <v>308</v>
      </c>
      <c r="V38" s="9">
        <v>1.29756352226913</v>
      </c>
      <c r="W38" s="9">
        <v>1.20689506724575E-2</v>
      </c>
      <c r="X38">
        <f t="shared" si="0"/>
        <v>1.918330487729649</v>
      </c>
      <c r="Y38" t="e">
        <f>VLOOKUP(Table8[[#This Row],[Gene ID]],Table9[Component: Mitochondria],1,0)</f>
        <v>#N/A</v>
      </c>
      <c r="Z38">
        <f>_xlfn.IFNA(Table8[[#This Row],[Component: Mitochondria]], 0)</f>
        <v>0</v>
      </c>
      <c r="AA38" t="e">
        <f>VLOOKUP(Table8[[#This Row],[Gene ID]],Table9[Process: Mitochondrial Translation],1,0)</f>
        <v>#N/A</v>
      </c>
    </row>
    <row r="39" spans="1:27" x14ac:dyDescent="0.35">
      <c r="A39" t="s">
        <v>1474</v>
      </c>
      <c r="B39" t="s">
        <v>932</v>
      </c>
      <c r="C39" s="9">
        <v>1.32879814391048E-2</v>
      </c>
      <c r="D39" s="21">
        <v>1.5723820233346999</v>
      </c>
      <c r="E39" s="21">
        <v>2.45360307287546E-3</v>
      </c>
      <c r="F39">
        <f>-LOG10(Table4[[#This Row],[Consortia FDR2]])</f>
        <v>2.6101956931178352</v>
      </c>
      <c r="H39" s="14" t="s">
        <v>1871</v>
      </c>
      <c r="I39" s="1" t="s">
        <v>1177</v>
      </c>
      <c r="J39" s="9">
        <v>1.60756621164893</v>
      </c>
      <c r="K39" s="9">
        <v>3.3736626608210701E-3</v>
      </c>
      <c r="L39">
        <f>-LOG10(Table6[[#This Row],[Consortia FDR]])</f>
        <v>2.4718983455371526</v>
      </c>
      <c r="N39" s="14" t="s">
        <v>2290</v>
      </c>
      <c r="O39" s="1" t="s">
        <v>1113</v>
      </c>
      <c r="P39" s="9">
        <v>2.0275148743567502</v>
      </c>
      <c r="Q39" s="9">
        <v>1.06938478485002E-2</v>
      </c>
      <c r="R39">
        <f>-LOG10(Table7[[#This Row],[Consortia FDR]])</f>
        <v>1.9708659993105664</v>
      </c>
      <c r="T39" s="22" t="s">
        <v>2310</v>
      </c>
      <c r="U39" s="1" t="s">
        <v>1146</v>
      </c>
      <c r="V39" s="9">
        <v>1.9773206154235099</v>
      </c>
      <c r="W39" s="9">
        <v>1.2148177348632201E-2</v>
      </c>
      <c r="X39">
        <f t="shared" si="0"/>
        <v>1.9154888765356193</v>
      </c>
      <c r="Y39" t="str">
        <f>VLOOKUP(Table8[[#This Row],[Gene ID]],Table9[Component: Mitochondria],1,0)</f>
        <v>NDI1</v>
      </c>
      <c r="Z39" t="str">
        <f>_xlfn.IFNA(Table8[[#This Row],[Component: Mitochondria]], 0)</f>
        <v>NDI1</v>
      </c>
      <c r="AA39" t="e">
        <f>VLOOKUP(Table8[[#This Row],[Gene ID]],Table9[Process: Mitochondrial Translation],1,0)</f>
        <v>#N/A</v>
      </c>
    </row>
    <row r="40" spans="1:27" x14ac:dyDescent="0.35">
      <c r="A40" t="s">
        <v>1574</v>
      </c>
      <c r="B40" t="s">
        <v>998</v>
      </c>
      <c r="C40" s="9">
        <v>1.9795900174736699E-2</v>
      </c>
      <c r="D40" s="21">
        <v>12.9928324337956</v>
      </c>
      <c r="E40" s="21">
        <v>2.45360307287546E-3</v>
      </c>
      <c r="F40">
        <f>-LOG10(Table4[[#This Row],[Consortia FDR2]])</f>
        <v>2.6101956931178352</v>
      </c>
      <c r="H40" s="14" t="s">
        <v>1929</v>
      </c>
      <c r="I40" s="1" t="s">
        <v>717</v>
      </c>
      <c r="J40" s="9">
        <v>4.0044942113804902</v>
      </c>
      <c r="K40" s="9">
        <v>3.3736626608210701E-3</v>
      </c>
      <c r="L40">
        <f>-LOG10(Table6[[#This Row],[Consortia FDR]])</f>
        <v>2.4718983455371526</v>
      </c>
      <c r="N40" s="14" t="s">
        <v>2215</v>
      </c>
      <c r="O40" s="1" t="s">
        <v>1030</v>
      </c>
      <c r="P40" s="9">
        <v>-1.6657637262656999</v>
      </c>
      <c r="Q40" s="9">
        <v>1.1054274127449E-2</v>
      </c>
      <c r="R40">
        <f>-LOG10(Table7[[#This Row],[Consortia FDR]])</f>
        <v>1.9564697698463116</v>
      </c>
      <c r="T40" s="22" t="s">
        <v>754</v>
      </c>
      <c r="U40" s="1" t="s">
        <v>754</v>
      </c>
      <c r="V40" s="9">
        <v>-2.7512138874336198</v>
      </c>
      <c r="W40" s="9">
        <v>1.2148177348632201E-2</v>
      </c>
      <c r="X40">
        <f t="shared" si="0"/>
        <v>1.9154888765356193</v>
      </c>
      <c r="Y40" t="e">
        <f>VLOOKUP(Table8[[#This Row],[Gene ID]],Table9[Component: Mitochondria],1,0)</f>
        <v>#N/A</v>
      </c>
      <c r="Z40">
        <f>_xlfn.IFNA(Table8[[#This Row],[Component: Mitochondria]], 0)</f>
        <v>0</v>
      </c>
      <c r="AA40" t="e">
        <f>VLOOKUP(Table8[[#This Row],[Gene ID]],Table9[Process: Mitochondrial Translation],1,0)</f>
        <v>#N/A</v>
      </c>
    </row>
    <row r="41" spans="1:27" x14ac:dyDescent="0.35">
      <c r="A41" t="s">
        <v>1281</v>
      </c>
      <c r="B41" t="s">
        <v>436</v>
      </c>
      <c r="C41" s="9">
        <v>2.60320740317979E-2</v>
      </c>
      <c r="D41" s="21">
        <v>1.8129317019659901</v>
      </c>
      <c r="E41" s="21">
        <v>2.45360307287546E-3</v>
      </c>
      <c r="F41">
        <f>-LOG10(Table4[[#This Row],[Consortia FDR2]])</f>
        <v>2.6101956931178352</v>
      </c>
      <c r="H41" s="14" t="s">
        <v>1904</v>
      </c>
      <c r="I41" s="1" t="s">
        <v>698</v>
      </c>
      <c r="J41" s="9">
        <v>1.9727173589679601</v>
      </c>
      <c r="K41" s="9">
        <v>3.4565174640031602E-3</v>
      </c>
      <c r="L41">
        <f>-LOG10(Table6[[#This Row],[Consortia FDR]])</f>
        <v>2.4613612445095838</v>
      </c>
      <c r="N41" s="14" t="s">
        <v>2328</v>
      </c>
      <c r="O41" s="1" t="s">
        <v>658</v>
      </c>
      <c r="P41" s="9">
        <v>1.4268365990846701</v>
      </c>
      <c r="Q41" s="9">
        <v>1.11912413671306E-2</v>
      </c>
      <c r="R41">
        <f>-LOG10(Table7[[#This Row],[Consortia FDR]])</f>
        <v>1.9511217375115639</v>
      </c>
      <c r="T41" s="22" t="s">
        <v>2123</v>
      </c>
      <c r="U41" s="1" t="s">
        <v>247</v>
      </c>
      <c r="V41" s="9">
        <v>2.12821472899441</v>
      </c>
      <c r="W41" s="9">
        <v>1.24298162909494E-2</v>
      </c>
      <c r="X41">
        <f t="shared" si="0"/>
        <v>1.9055352900563873</v>
      </c>
      <c r="Y41" t="str">
        <f>VLOOKUP(Table8[[#This Row],[Gene ID]],Table9[Component: Mitochondria],1,0)</f>
        <v>RIP1</v>
      </c>
      <c r="Z41" t="str">
        <f>_xlfn.IFNA(Table8[[#This Row],[Component: Mitochondria]], 0)</f>
        <v>RIP1</v>
      </c>
      <c r="AA41" t="e">
        <f>VLOOKUP(Table8[[#This Row],[Gene ID]],Table9[Process: Mitochondrial Translation],1,0)</f>
        <v>#N/A</v>
      </c>
    </row>
    <row r="42" spans="1:27" x14ac:dyDescent="0.35">
      <c r="A42" t="s">
        <v>1295</v>
      </c>
      <c r="B42" t="s">
        <v>684</v>
      </c>
      <c r="C42" s="9">
        <v>4.2732860350778397E-2</v>
      </c>
      <c r="D42" s="21">
        <v>3.2806397131587599</v>
      </c>
      <c r="E42" s="21">
        <v>2.45360307287546E-3</v>
      </c>
      <c r="F42">
        <f>-LOG10(Table4[[#This Row],[Consortia FDR2]])</f>
        <v>2.6101956931178352</v>
      </c>
      <c r="H42" s="14" t="s">
        <v>1788</v>
      </c>
      <c r="I42" s="1" t="s">
        <v>591</v>
      </c>
      <c r="J42" s="9">
        <v>-1.64214691388166</v>
      </c>
      <c r="K42" s="9">
        <v>3.51332576894567E-3</v>
      </c>
      <c r="L42">
        <f>-LOG10(Table6[[#This Row],[Consortia FDR]])</f>
        <v>2.4542815789025343</v>
      </c>
      <c r="N42" s="14" t="s">
        <v>207</v>
      </c>
      <c r="O42" s="1" t="s">
        <v>207</v>
      </c>
      <c r="P42" s="9">
        <v>1.8388546963335799</v>
      </c>
      <c r="Q42" s="9">
        <v>1.11916777583283E-2</v>
      </c>
      <c r="R42">
        <f>-LOG10(Table7[[#This Row],[Consortia FDR]])</f>
        <v>1.9511048029653528</v>
      </c>
      <c r="T42" s="22" t="s">
        <v>295</v>
      </c>
      <c r="U42" s="1" t="s">
        <v>295</v>
      </c>
      <c r="V42" s="9">
        <v>1.6778230141870401</v>
      </c>
      <c r="W42" s="9">
        <v>1.27121289882372E-2</v>
      </c>
      <c r="X42">
        <f t="shared" si="0"/>
        <v>1.8957817090515077</v>
      </c>
      <c r="Y42" t="e">
        <f>VLOOKUP(Table8[[#This Row],[Gene ID]],Table9[Component: Mitochondria],1,0)</f>
        <v>#N/A</v>
      </c>
      <c r="Z42">
        <f>_xlfn.IFNA(Table8[[#This Row],[Component: Mitochondria]], 0)</f>
        <v>0</v>
      </c>
      <c r="AA42" t="e">
        <f>VLOOKUP(Table8[[#This Row],[Gene ID]],Table9[Process: Mitochondrial Translation],1,0)</f>
        <v>#N/A</v>
      </c>
    </row>
    <row r="43" spans="1:27" x14ac:dyDescent="0.35">
      <c r="A43" t="s">
        <v>1967</v>
      </c>
      <c r="B43" t="s">
        <v>755</v>
      </c>
      <c r="C43" s="9">
        <v>4.6595824913177701E-2</v>
      </c>
      <c r="D43" s="21">
        <v>1.52920874065987</v>
      </c>
      <c r="E43" s="21">
        <v>2.45360307287546E-3</v>
      </c>
      <c r="F43">
        <f>-LOG10(Table4[[#This Row],[Consortia FDR2]])</f>
        <v>2.6101956931178352</v>
      </c>
      <c r="H43" s="14" t="s">
        <v>1470</v>
      </c>
      <c r="I43" s="1" t="s">
        <v>222</v>
      </c>
      <c r="J43" s="9">
        <v>1.5742590338215801</v>
      </c>
      <c r="K43" s="9">
        <v>3.7916806981846099E-3</v>
      </c>
      <c r="L43">
        <f>-LOG10(Table6[[#This Row],[Consortia FDR]])</f>
        <v>2.4211682422345899</v>
      </c>
      <c r="N43" s="14" t="s">
        <v>2293</v>
      </c>
      <c r="O43" s="1" t="s">
        <v>579</v>
      </c>
      <c r="P43" s="9">
        <v>1.6563796922813601</v>
      </c>
      <c r="Q43" s="9">
        <v>1.12912504069508E-2</v>
      </c>
      <c r="R43">
        <f>-LOG10(Table7[[#This Row],[Consortia FDR]])</f>
        <v>1.9472579611070047</v>
      </c>
      <c r="T43" s="22" t="s">
        <v>2190</v>
      </c>
      <c r="U43" s="1" t="s">
        <v>359</v>
      </c>
      <c r="V43" s="9">
        <v>1.3818046920212801</v>
      </c>
      <c r="W43" s="9">
        <v>1.3216626832369601E-2</v>
      </c>
      <c r="X43">
        <f t="shared" si="0"/>
        <v>1.8788793720073873</v>
      </c>
      <c r="Y43" t="e">
        <f>VLOOKUP(Table8[[#This Row],[Gene ID]],Table9[Component: Mitochondria],1,0)</f>
        <v>#N/A</v>
      </c>
      <c r="Z43">
        <f>_xlfn.IFNA(Table8[[#This Row],[Component: Mitochondria]], 0)</f>
        <v>0</v>
      </c>
      <c r="AA43" t="e">
        <f>VLOOKUP(Table8[[#This Row],[Gene ID]],Table9[Process: Mitochondrial Translation],1,0)</f>
        <v>#N/A</v>
      </c>
    </row>
    <row r="44" spans="1:27" x14ac:dyDescent="0.35">
      <c r="A44" t="s">
        <v>1298</v>
      </c>
      <c r="B44" t="s">
        <v>716</v>
      </c>
      <c r="C44" s="9">
        <v>4.46004020459079E-2</v>
      </c>
      <c r="D44" s="21">
        <v>2.9172782670110302</v>
      </c>
      <c r="E44" s="21">
        <v>2.63075985540678E-3</v>
      </c>
      <c r="F44">
        <f>-LOG10(Table4[[#This Row],[Consortia FDR2]])</f>
        <v>2.5799187939635857</v>
      </c>
      <c r="H44" s="14" t="s">
        <v>1535</v>
      </c>
      <c r="I44" s="1" t="s">
        <v>303</v>
      </c>
      <c r="J44" s="9">
        <v>1.5684602471604301</v>
      </c>
      <c r="K44" s="9">
        <v>3.81645364814996E-3</v>
      </c>
      <c r="L44">
        <f>-LOG10(Table6[[#This Row],[Consortia FDR]])</f>
        <v>2.4183400078729624</v>
      </c>
      <c r="N44" s="14" t="s">
        <v>2068</v>
      </c>
      <c r="O44" s="1" t="s">
        <v>147</v>
      </c>
      <c r="P44" s="9">
        <v>1.4168927269184399</v>
      </c>
      <c r="Q44" s="9">
        <v>1.14742455686784E-2</v>
      </c>
      <c r="R44">
        <f>-LOG10(Table7[[#This Row],[Consortia FDR]])</f>
        <v>1.9402758597019034</v>
      </c>
      <c r="T44" s="22" t="s">
        <v>2386</v>
      </c>
      <c r="U44" s="1" t="s">
        <v>756</v>
      </c>
      <c r="V44" s="9">
        <v>1.2840073071467899</v>
      </c>
      <c r="W44" s="9">
        <v>1.3449606244820601E-2</v>
      </c>
      <c r="X44">
        <f t="shared" si="0"/>
        <v>1.8712904300262438</v>
      </c>
      <c r="Y44" t="e">
        <f>VLOOKUP(Table8[[#This Row],[Gene ID]],Table9[Component: Mitochondria],1,0)</f>
        <v>#N/A</v>
      </c>
      <c r="Z44">
        <f>_xlfn.IFNA(Table8[[#This Row],[Component: Mitochondria]], 0)</f>
        <v>0</v>
      </c>
      <c r="AA44" t="e">
        <f>VLOOKUP(Table8[[#This Row],[Gene ID]],Table9[Process: Mitochondrial Translation],1,0)</f>
        <v>#N/A</v>
      </c>
    </row>
    <row r="45" spans="1:27" x14ac:dyDescent="0.35">
      <c r="A45" t="s">
        <v>1283</v>
      </c>
      <c r="B45" t="s">
        <v>463</v>
      </c>
      <c r="C45" s="9">
        <v>2.7867710325079599E-2</v>
      </c>
      <c r="D45" s="21">
        <v>2.3571601945235301</v>
      </c>
      <c r="E45" s="21">
        <v>2.8889680014781201E-3</v>
      </c>
      <c r="F45">
        <f>-LOG10(Table4[[#This Row],[Consortia FDR2]])</f>
        <v>2.539257268421792</v>
      </c>
      <c r="H45" s="14" t="s">
        <v>1617</v>
      </c>
      <c r="I45" s="1" t="s">
        <v>396</v>
      </c>
      <c r="J45" s="9">
        <v>2.43644968948874</v>
      </c>
      <c r="K45" s="9">
        <v>3.81645364814996E-3</v>
      </c>
      <c r="L45">
        <f>-LOG10(Table6[[#This Row],[Consortia FDR]])</f>
        <v>2.4183400078729624</v>
      </c>
      <c r="N45" s="14" t="s">
        <v>2234</v>
      </c>
      <c r="O45" s="1" t="s">
        <v>450</v>
      </c>
      <c r="P45" s="9">
        <v>1.37658789840388</v>
      </c>
      <c r="Q45" s="9">
        <v>1.1487313519013701E-2</v>
      </c>
      <c r="R45">
        <f>-LOG10(Table7[[#This Row],[Consortia FDR]])</f>
        <v>1.9397815257316811</v>
      </c>
      <c r="T45" s="22" t="s">
        <v>2194</v>
      </c>
      <c r="U45" s="1" t="s">
        <v>1010</v>
      </c>
      <c r="V45" s="9">
        <v>1.52514400847821</v>
      </c>
      <c r="W45" s="9">
        <v>1.36013692803237E-2</v>
      </c>
      <c r="X45">
        <f t="shared" si="0"/>
        <v>1.8664173680301992</v>
      </c>
      <c r="Y45" t="str">
        <f>VLOOKUP(Table8[[#This Row],[Gene ID]],Table9[Component: Mitochondria],1,0)</f>
        <v>MRP4</v>
      </c>
      <c r="Z45" t="str">
        <f>_xlfn.IFNA(Table8[[#This Row],[Component: Mitochondria]], 0)</f>
        <v>MRP4</v>
      </c>
      <c r="AA45" t="str">
        <f>VLOOKUP(Table8[[#This Row],[Gene ID]],Table9[Process: Mitochondrial Translation],1,0)</f>
        <v>MRP4</v>
      </c>
    </row>
    <row r="46" spans="1:27" x14ac:dyDescent="0.35">
      <c r="A46" t="s">
        <v>1461</v>
      </c>
      <c r="B46" t="s">
        <v>212</v>
      </c>
      <c r="C46" s="9">
        <v>1.1996517634643201E-2</v>
      </c>
      <c r="D46" s="21">
        <v>1.6592723042355</v>
      </c>
      <c r="E46" s="21">
        <v>2.9534147206313299E-3</v>
      </c>
      <c r="F46">
        <f>-LOG10(Table4[[#This Row],[Consortia FDR2]])</f>
        <v>2.5296755648075337</v>
      </c>
      <c r="H46" s="14" t="s">
        <v>1652</v>
      </c>
      <c r="I46" s="1" t="s">
        <v>442</v>
      </c>
      <c r="J46" s="9">
        <v>1.90670374300562</v>
      </c>
      <c r="K46" s="9">
        <v>3.8257763188954399E-3</v>
      </c>
      <c r="L46">
        <f>-LOG10(Table6[[#This Row],[Consortia FDR]])</f>
        <v>2.4172804253984244</v>
      </c>
      <c r="N46" s="14" t="s">
        <v>2347</v>
      </c>
      <c r="O46" s="1" t="s">
        <v>687</v>
      </c>
      <c r="P46" s="9">
        <v>1.4394005034940001</v>
      </c>
      <c r="Q46" s="9">
        <v>1.1589468815205299E-2</v>
      </c>
      <c r="R46">
        <f>-LOG10(Table7[[#This Row],[Consortia FDR]])</f>
        <v>1.935936468774264</v>
      </c>
      <c r="T46" s="22" t="s">
        <v>435</v>
      </c>
      <c r="U46" s="1" t="s">
        <v>435</v>
      </c>
      <c r="V46" s="9">
        <v>-2.6523318941514198</v>
      </c>
      <c r="W46" s="9">
        <v>1.3603222933393E-2</v>
      </c>
      <c r="X46">
        <f t="shared" si="0"/>
        <v>1.8663581845442436</v>
      </c>
      <c r="Y46" t="str">
        <f>VLOOKUP(Table8[[#This Row],[Gene ID]],Table9[Component: Mitochondria],1,0)</f>
        <v>YJL045W</v>
      </c>
      <c r="Z46" t="str">
        <f>_xlfn.IFNA(Table8[[#This Row],[Component: Mitochondria]], 0)</f>
        <v>YJL045W</v>
      </c>
      <c r="AA46" t="e">
        <f>VLOOKUP(Table8[[#This Row],[Gene ID]],Table9[Process: Mitochondrial Translation],1,0)</f>
        <v>#N/A</v>
      </c>
    </row>
    <row r="47" spans="1:27" x14ac:dyDescent="0.35">
      <c r="A47" t="s">
        <v>2029</v>
      </c>
      <c r="B47" t="s">
        <v>837</v>
      </c>
      <c r="C47" s="9">
        <v>2.1401323334731999E-3</v>
      </c>
      <c r="D47" s="21">
        <v>2.1085670858150198</v>
      </c>
      <c r="E47" s="21">
        <v>3.3736626608210701E-3</v>
      </c>
      <c r="F47">
        <f>-LOG10(Table4[[#This Row],[Consortia FDR2]])</f>
        <v>2.4718983455371526</v>
      </c>
      <c r="H47" s="14" t="s">
        <v>2026</v>
      </c>
      <c r="I47" s="1" t="s">
        <v>834</v>
      </c>
      <c r="J47" s="9">
        <v>1.5850186485155</v>
      </c>
      <c r="K47" s="9">
        <v>4.0741598031202196E-3</v>
      </c>
      <c r="L47">
        <f>-LOG10(Table6[[#This Row],[Consortia FDR]])</f>
        <v>2.3899619404187722</v>
      </c>
      <c r="N47" s="14" t="s">
        <v>2161</v>
      </c>
      <c r="O47" s="1" t="s">
        <v>308</v>
      </c>
      <c r="P47" s="9">
        <v>1.29756352226913</v>
      </c>
      <c r="Q47" s="9">
        <v>1.20689506724575E-2</v>
      </c>
      <c r="R47">
        <f>-LOG10(Table7[[#This Row],[Consortia FDR]])</f>
        <v>1.918330487729649</v>
      </c>
      <c r="T47" s="22" t="s">
        <v>2049</v>
      </c>
      <c r="U47" s="1" t="s">
        <v>106</v>
      </c>
      <c r="V47" s="9">
        <v>1.9296525451977999</v>
      </c>
      <c r="W47" s="9">
        <v>1.3882232838419901E-2</v>
      </c>
      <c r="X47">
        <f t="shared" si="0"/>
        <v>1.8575406757099946</v>
      </c>
      <c r="Y47" t="e">
        <f>VLOOKUP(Table8[[#This Row],[Gene ID]],Table9[Component: Mitochondria],1,0)</f>
        <v>#N/A</v>
      </c>
      <c r="Z47">
        <f>_xlfn.IFNA(Table8[[#This Row],[Component: Mitochondria]], 0)</f>
        <v>0</v>
      </c>
      <c r="AA47" t="e">
        <f>VLOOKUP(Table8[[#This Row],[Gene ID]],Table9[Process: Mitochondrial Translation],1,0)</f>
        <v>#N/A</v>
      </c>
    </row>
    <row r="48" spans="1:27" x14ac:dyDescent="0.35">
      <c r="A48" t="s">
        <v>1400</v>
      </c>
      <c r="B48" t="s">
        <v>145</v>
      </c>
      <c r="C48" s="9">
        <v>6.8879913815762597E-3</v>
      </c>
      <c r="D48" s="21">
        <v>1.74037000040051</v>
      </c>
      <c r="E48" s="21">
        <v>3.3736626608210701E-3</v>
      </c>
      <c r="F48">
        <f>-LOG10(Table4[[#This Row],[Consortia FDR2]])</f>
        <v>2.4718983455371526</v>
      </c>
      <c r="H48" s="14" t="s">
        <v>1346</v>
      </c>
      <c r="I48" s="1" t="s">
        <v>81</v>
      </c>
      <c r="J48" s="9">
        <v>1.8622100984208301</v>
      </c>
      <c r="K48" s="9">
        <v>4.0741598031202196E-3</v>
      </c>
      <c r="L48">
        <f>-LOG10(Table6[[#This Row],[Consortia FDR]])</f>
        <v>2.3899619404187722</v>
      </c>
      <c r="N48" s="14" t="s">
        <v>2310</v>
      </c>
      <c r="O48" s="1" t="s">
        <v>1146</v>
      </c>
      <c r="P48" s="9">
        <v>1.9773206154235099</v>
      </c>
      <c r="Q48" s="9">
        <v>1.2148177348632201E-2</v>
      </c>
      <c r="R48">
        <f>-LOG10(Table7[[#This Row],[Consortia FDR]])</f>
        <v>1.9154888765356193</v>
      </c>
      <c r="T48" s="22" t="s">
        <v>2188</v>
      </c>
      <c r="U48" s="1" t="s">
        <v>1002</v>
      </c>
      <c r="V48" s="9">
        <v>1.3988917949767701</v>
      </c>
      <c r="W48" s="9">
        <v>1.3882232838419901E-2</v>
      </c>
      <c r="X48">
        <f t="shared" si="0"/>
        <v>1.8575406757099946</v>
      </c>
      <c r="Y48" t="e">
        <f>VLOOKUP(Table8[[#This Row],[Gene ID]],Table9[Component: Mitochondria],1,0)</f>
        <v>#N/A</v>
      </c>
      <c r="Z48">
        <f>_xlfn.IFNA(Table8[[#This Row],[Component: Mitochondria]], 0)</f>
        <v>0</v>
      </c>
      <c r="AA48" t="e">
        <f>VLOOKUP(Table8[[#This Row],[Gene ID]],Table9[Process: Mitochondrial Translation],1,0)</f>
        <v>#N/A</v>
      </c>
    </row>
    <row r="49" spans="1:27" x14ac:dyDescent="0.35">
      <c r="A49" t="s">
        <v>1410</v>
      </c>
      <c r="B49" t="s">
        <v>888</v>
      </c>
      <c r="C49" s="9">
        <v>7.1805854631733796E-3</v>
      </c>
      <c r="D49" s="21">
        <v>1.86565534570535</v>
      </c>
      <c r="E49" s="21">
        <v>3.3736626608210701E-3</v>
      </c>
      <c r="F49">
        <f>-LOG10(Table4[[#This Row],[Consortia FDR2]])</f>
        <v>2.4718983455371526</v>
      </c>
      <c r="H49" s="14" t="s">
        <v>1359</v>
      </c>
      <c r="I49" s="1" t="s">
        <v>101</v>
      </c>
      <c r="J49" s="9">
        <v>-4.7769323986175998</v>
      </c>
      <c r="K49" s="9">
        <v>4.0741598031202196E-3</v>
      </c>
      <c r="L49">
        <f>-LOG10(Table6[[#This Row],[Consortia FDR]])</f>
        <v>2.3899619404187722</v>
      </c>
      <c r="N49" s="14" t="s">
        <v>754</v>
      </c>
      <c r="O49" s="1" t="s">
        <v>754</v>
      </c>
      <c r="P49" s="9">
        <v>-2.7512138874336198</v>
      </c>
      <c r="Q49" s="9">
        <v>1.2148177348632201E-2</v>
      </c>
      <c r="R49">
        <f>-LOG10(Table7[[#This Row],[Consortia FDR]])</f>
        <v>1.9154888765356193</v>
      </c>
      <c r="T49" s="22" t="s">
        <v>2066</v>
      </c>
      <c r="U49" s="1" t="s">
        <v>882</v>
      </c>
      <c r="V49" s="9">
        <v>1.34556623098202</v>
      </c>
      <c r="W49" s="9">
        <v>1.3922981929459601E-2</v>
      </c>
      <c r="X49">
        <f t="shared" si="0"/>
        <v>1.8562677405286978</v>
      </c>
      <c r="Y49" t="e">
        <f>VLOOKUP(Table8[[#This Row],[Gene ID]],Table9[Component: Mitochondria],1,0)</f>
        <v>#N/A</v>
      </c>
      <c r="Z49">
        <f>_xlfn.IFNA(Table8[[#This Row],[Component: Mitochondria]], 0)</f>
        <v>0</v>
      </c>
      <c r="AA49" t="e">
        <f>VLOOKUP(Table8[[#This Row],[Gene ID]],Table9[Process: Mitochondrial Translation],1,0)</f>
        <v>#N/A</v>
      </c>
    </row>
    <row r="50" spans="1:27" x14ac:dyDescent="0.35">
      <c r="A50" t="s">
        <v>1502</v>
      </c>
      <c r="B50" t="s">
        <v>255</v>
      </c>
      <c r="C50" s="9">
        <v>1.56243060968422E-2</v>
      </c>
      <c r="D50" s="21">
        <v>-2.2531192083634402</v>
      </c>
      <c r="E50" s="21">
        <v>3.3736626608210701E-3</v>
      </c>
      <c r="F50">
        <f>-LOG10(Table4[[#This Row],[Consortia FDR2]])</f>
        <v>2.4718983455371526</v>
      </c>
      <c r="H50" s="14" t="s">
        <v>1468</v>
      </c>
      <c r="I50" s="1" t="s">
        <v>219</v>
      </c>
      <c r="J50" s="9">
        <v>1.8787515221181199</v>
      </c>
      <c r="K50" s="9">
        <v>4.0741598031202196E-3</v>
      </c>
      <c r="L50">
        <f>-LOG10(Table6[[#This Row],[Consortia FDR]])</f>
        <v>2.3899619404187722</v>
      </c>
      <c r="N50" s="14" t="s">
        <v>2123</v>
      </c>
      <c r="O50" s="1" t="s">
        <v>247</v>
      </c>
      <c r="P50" s="9">
        <v>2.12821472899441</v>
      </c>
      <c r="Q50" s="9">
        <v>1.24298162909494E-2</v>
      </c>
      <c r="R50">
        <f>-LOG10(Table7[[#This Row],[Consortia FDR]])</f>
        <v>1.9055352900563873</v>
      </c>
      <c r="T50" s="22" t="s">
        <v>2354</v>
      </c>
      <c r="U50" s="1" t="s">
        <v>694</v>
      </c>
      <c r="V50" s="9">
        <v>1.3952772711334001</v>
      </c>
      <c r="W50" s="9">
        <v>1.3922981929459601E-2</v>
      </c>
      <c r="X50">
        <f t="shared" si="0"/>
        <v>1.8562677405286978</v>
      </c>
      <c r="Y50" t="e">
        <f>VLOOKUP(Table8[[#This Row],[Gene ID]],Table9[Component: Mitochondria],1,0)</f>
        <v>#N/A</v>
      </c>
      <c r="Z50">
        <f>_xlfn.IFNA(Table8[[#This Row],[Component: Mitochondria]], 0)</f>
        <v>0</v>
      </c>
      <c r="AA50" t="e">
        <f>VLOOKUP(Table8[[#This Row],[Gene ID]],Table9[Process: Mitochondrial Translation],1,0)</f>
        <v>#N/A</v>
      </c>
    </row>
    <row r="51" spans="1:27" x14ac:dyDescent="0.35">
      <c r="A51" t="s">
        <v>1282</v>
      </c>
      <c r="B51" t="s">
        <v>1049</v>
      </c>
      <c r="C51" s="9">
        <v>2.77386057577961E-2</v>
      </c>
      <c r="D51" s="21">
        <v>-3.9049421386854299</v>
      </c>
      <c r="E51" s="21">
        <v>3.3736626608210701E-3</v>
      </c>
      <c r="F51">
        <f>-LOG10(Table4[[#This Row],[Consortia FDR2]])</f>
        <v>2.4718983455371526</v>
      </c>
      <c r="H51" s="14" t="s">
        <v>2231</v>
      </c>
      <c r="I51" s="1" t="s">
        <v>438</v>
      </c>
      <c r="J51" s="9">
        <v>1.53005667334061</v>
      </c>
      <c r="K51" s="9">
        <v>4.0741598031202196E-3</v>
      </c>
      <c r="L51">
        <f>-LOG10(Table6[[#This Row],[Consortia FDR]])</f>
        <v>2.3899619404187722</v>
      </c>
      <c r="N51" s="14" t="s">
        <v>295</v>
      </c>
      <c r="O51" s="1" t="s">
        <v>295</v>
      </c>
      <c r="P51" s="9">
        <v>1.6778230141870401</v>
      </c>
      <c r="Q51" s="9">
        <v>1.27121289882372E-2</v>
      </c>
      <c r="R51">
        <f>-LOG10(Table7[[#This Row],[Consortia FDR]])</f>
        <v>1.8957817090515077</v>
      </c>
      <c r="T51" s="22" t="s">
        <v>2081</v>
      </c>
      <c r="U51" s="1" t="s">
        <v>176</v>
      </c>
      <c r="V51" s="9">
        <v>1.4235021335018601</v>
      </c>
      <c r="W51" s="9">
        <v>1.4184034121399999E-2</v>
      </c>
      <c r="X51">
        <f t="shared" si="0"/>
        <v>1.8482002326582729</v>
      </c>
      <c r="Y51" t="e">
        <f>VLOOKUP(Table8[[#This Row],[Gene ID]],Table9[Component: Mitochondria],1,0)</f>
        <v>#N/A</v>
      </c>
      <c r="Z51">
        <f>_xlfn.IFNA(Table8[[#This Row],[Component: Mitochondria]], 0)</f>
        <v>0</v>
      </c>
      <c r="AA51" t="e">
        <f>VLOOKUP(Table8[[#This Row],[Gene ID]],Table9[Process: Mitochondrial Translation],1,0)</f>
        <v>#N/A</v>
      </c>
    </row>
    <row r="52" spans="1:27" x14ac:dyDescent="0.35">
      <c r="A52" t="s">
        <v>1285</v>
      </c>
      <c r="B52" t="s">
        <v>483</v>
      </c>
      <c r="C52" s="9">
        <v>2.93189371585999E-2</v>
      </c>
      <c r="D52" s="21">
        <v>2.0101059598379001</v>
      </c>
      <c r="E52" s="21">
        <v>3.3736626608210701E-3</v>
      </c>
      <c r="F52">
        <f>-LOG10(Table4[[#This Row],[Consortia FDR2]])</f>
        <v>2.4718983455371526</v>
      </c>
      <c r="H52" s="14" t="s">
        <v>1695</v>
      </c>
      <c r="I52" s="1" t="s">
        <v>1068</v>
      </c>
      <c r="J52" s="9">
        <v>1.98310943886933</v>
      </c>
      <c r="K52" s="9">
        <v>4.0741598031202196E-3</v>
      </c>
      <c r="L52">
        <f>-LOG10(Table6[[#This Row],[Consortia FDR]])</f>
        <v>2.3899619404187722</v>
      </c>
      <c r="N52" s="14" t="s">
        <v>2241</v>
      </c>
      <c r="O52" s="1" t="s">
        <v>1052</v>
      </c>
      <c r="P52" s="9">
        <v>1.9166497426839899</v>
      </c>
      <c r="Q52" s="9">
        <v>1.3145137695859699E-2</v>
      </c>
      <c r="R52">
        <f>-LOG10(Table7[[#This Row],[Consortia FDR]])</f>
        <v>1.8812348602811757</v>
      </c>
      <c r="T52" s="22" t="s">
        <v>2054</v>
      </c>
      <c r="U52" s="1" t="s">
        <v>871</v>
      </c>
      <c r="V52" s="9">
        <v>1.35846026496016</v>
      </c>
      <c r="W52" s="9">
        <v>1.44421631793555E-2</v>
      </c>
      <c r="X52">
        <f t="shared" si="0"/>
        <v>1.8403677522998301</v>
      </c>
      <c r="Y52" t="e">
        <f>VLOOKUP(Table8[[#This Row],[Gene ID]],Table9[Component: Mitochondria],1,0)</f>
        <v>#N/A</v>
      </c>
      <c r="Z52">
        <f>_xlfn.IFNA(Table8[[#This Row],[Component: Mitochondria]], 0)</f>
        <v>0</v>
      </c>
      <c r="AA52" t="e">
        <f>VLOOKUP(Table8[[#This Row],[Gene ID]],Table9[Process: Mitochondrial Translation],1,0)</f>
        <v>#N/A</v>
      </c>
    </row>
    <row r="53" spans="1:27" x14ac:dyDescent="0.35">
      <c r="A53" t="s">
        <v>1811</v>
      </c>
      <c r="B53" t="s">
        <v>607</v>
      </c>
      <c r="C53" s="9">
        <v>3.7165783542924997E-2</v>
      </c>
      <c r="D53" s="21">
        <v>2.1869909879419902</v>
      </c>
      <c r="E53" s="21">
        <v>3.3736626608210701E-3</v>
      </c>
      <c r="F53">
        <f>-LOG10(Table4[[#This Row],[Consortia FDR2]])</f>
        <v>2.4718983455371526</v>
      </c>
      <c r="H53" s="14" t="s">
        <v>1697</v>
      </c>
      <c r="I53" s="1" t="s">
        <v>495</v>
      </c>
      <c r="J53" s="9">
        <v>1.51958640801231</v>
      </c>
      <c r="K53" s="9">
        <v>4.0741598031202196E-3</v>
      </c>
      <c r="L53">
        <f>-LOG10(Table6[[#This Row],[Consortia FDR]])</f>
        <v>2.3899619404187722</v>
      </c>
      <c r="N53" s="14" t="s">
        <v>2190</v>
      </c>
      <c r="O53" s="1" t="s">
        <v>359</v>
      </c>
      <c r="P53" s="9">
        <v>1.3818046920212801</v>
      </c>
      <c r="Q53" s="9">
        <v>1.3216626832369601E-2</v>
      </c>
      <c r="R53">
        <f>-LOG10(Table7[[#This Row],[Consortia FDR]])</f>
        <v>1.8788793720073873</v>
      </c>
      <c r="T53" s="22" t="s">
        <v>461</v>
      </c>
      <c r="U53" s="1" t="s">
        <v>461</v>
      </c>
      <c r="V53" s="9">
        <v>1.43895229876786</v>
      </c>
      <c r="W53" s="9">
        <v>1.47352454516275E-2</v>
      </c>
      <c r="X53">
        <f t="shared" si="0"/>
        <v>1.8316426255147982</v>
      </c>
      <c r="Y53" t="e">
        <f>VLOOKUP(Table8[[#This Row],[Gene ID]],Table9[Component: Mitochondria],1,0)</f>
        <v>#N/A</v>
      </c>
      <c r="Z53">
        <f>_xlfn.IFNA(Table8[[#This Row],[Component: Mitochondria]], 0)</f>
        <v>0</v>
      </c>
      <c r="AA53" t="e">
        <f>VLOOKUP(Table8[[#This Row],[Gene ID]],Table9[Process: Mitochondrial Translation],1,0)</f>
        <v>#N/A</v>
      </c>
    </row>
    <row r="54" spans="1:27" x14ac:dyDescent="0.35">
      <c r="A54" t="s">
        <v>1871</v>
      </c>
      <c r="B54" t="s">
        <v>1177</v>
      </c>
      <c r="C54" s="9">
        <v>4.1379464627379202E-2</v>
      </c>
      <c r="D54" s="21">
        <v>1.60756621164893</v>
      </c>
      <c r="E54" s="21">
        <v>3.3736626608210701E-3</v>
      </c>
      <c r="F54">
        <f>-LOG10(Table4[[#This Row],[Consortia FDR2]])</f>
        <v>2.4718983455371526</v>
      </c>
      <c r="H54" s="14" t="s">
        <v>1832</v>
      </c>
      <c r="I54" s="1" t="s">
        <v>626</v>
      </c>
      <c r="J54" s="9">
        <v>2.4305402607436002</v>
      </c>
      <c r="K54" s="9">
        <v>4.0741598031202196E-3</v>
      </c>
      <c r="L54">
        <f>-LOG10(Table6[[#This Row],[Consortia FDR]])</f>
        <v>2.3899619404187722</v>
      </c>
      <c r="N54" s="14" t="s">
        <v>2386</v>
      </c>
      <c r="O54" s="1" t="s">
        <v>756</v>
      </c>
      <c r="P54" s="9">
        <v>1.2840073071467899</v>
      </c>
      <c r="Q54" s="9">
        <v>1.3449606244820601E-2</v>
      </c>
      <c r="R54">
        <f>-LOG10(Table7[[#This Row],[Consortia FDR]])</f>
        <v>1.8712904300262438</v>
      </c>
      <c r="T54" s="22" t="s">
        <v>2209</v>
      </c>
      <c r="U54" s="1" t="s">
        <v>1025</v>
      </c>
      <c r="V54" s="9">
        <v>1.32083066273876</v>
      </c>
      <c r="W54" s="9">
        <v>1.4889756398493E-2</v>
      </c>
      <c r="X54">
        <f t="shared" si="0"/>
        <v>1.8271124073959562</v>
      </c>
      <c r="Y54" t="e">
        <f>VLOOKUP(Table8[[#This Row],[Gene ID]],Table9[Component: Mitochondria],1,0)</f>
        <v>#N/A</v>
      </c>
      <c r="Z54">
        <f>_xlfn.IFNA(Table8[[#This Row],[Component: Mitochondria]], 0)</f>
        <v>0</v>
      </c>
      <c r="AA54" t="e">
        <f>VLOOKUP(Table8[[#This Row],[Gene ID]],Table9[Process: Mitochondrial Translation],1,0)</f>
        <v>#N/A</v>
      </c>
    </row>
    <row r="55" spans="1:27" x14ac:dyDescent="0.35">
      <c r="A55" t="s">
        <v>1929</v>
      </c>
      <c r="B55" t="s">
        <v>717</v>
      </c>
      <c r="C55" s="9">
        <v>4.46004020459079E-2</v>
      </c>
      <c r="D55" s="21">
        <v>4.0044942113804902</v>
      </c>
      <c r="E55" s="21">
        <v>3.3736626608210701E-3</v>
      </c>
      <c r="F55">
        <f>-LOG10(Table4[[#This Row],[Consortia FDR2]])</f>
        <v>2.4718983455371526</v>
      </c>
      <c r="H55" s="14" t="s">
        <v>1300</v>
      </c>
      <c r="I55" s="1" t="s">
        <v>735</v>
      </c>
      <c r="J55" s="9">
        <v>1.55999315342028</v>
      </c>
      <c r="K55" s="9">
        <v>4.0741598031202196E-3</v>
      </c>
      <c r="L55">
        <f>-LOG10(Table6[[#This Row],[Consortia FDR]])</f>
        <v>2.3899619404187722</v>
      </c>
      <c r="N55" s="14" t="s">
        <v>2194</v>
      </c>
      <c r="O55" s="1" t="s">
        <v>1010</v>
      </c>
      <c r="P55" s="9">
        <v>1.52514400847821</v>
      </c>
      <c r="Q55" s="9">
        <v>1.36013692803237E-2</v>
      </c>
      <c r="R55">
        <f>-LOG10(Table7[[#This Row],[Consortia FDR]])</f>
        <v>1.8664173680301992</v>
      </c>
      <c r="T55" s="22" t="s">
        <v>2336</v>
      </c>
      <c r="U55" s="1" t="s">
        <v>669</v>
      </c>
      <c r="V55" s="9">
        <v>1.47658231842136</v>
      </c>
      <c r="W55" s="9">
        <v>1.4889756398493E-2</v>
      </c>
      <c r="X55">
        <f t="shared" si="0"/>
        <v>1.8271124073959562</v>
      </c>
      <c r="Y55" t="str">
        <f>VLOOKUP(Table8[[#This Row],[Gene ID]],Table9[Component: Mitochondria],1,0)</f>
        <v>MRPL19</v>
      </c>
      <c r="Z55" t="str">
        <f>_xlfn.IFNA(Table8[[#This Row],[Component: Mitochondria]], 0)</f>
        <v>MRPL19</v>
      </c>
      <c r="AA55" t="str">
        <f>VLOOKUP(Table8[[#This Row],[Gene ID]],Table9[Process: Mitochondrial Translation],1,0)</f>
        <v>MRPL19</v>
      </c>
    </row>
    <row r="56" spans="1:27" x14ac:dyDescent="0.35">
      <c r="A56" t="s">
        <v>1904</v>
      </c>
      <c r="B56" t="s">
        <v>698</v>
      </c>
      <c r="C56" s="9">
        <v>4.3608631080487799E-2</v>
      </c>
      <c r="D56" s="21">
        <v>1.9727173589679601</v>
      </c>
      <c r="E56" s="21">
        <v>3.4565174640031602E-3</v>
      </c>
      <c r="F56">
        <f>-LOG10(Table4[[#This Row],[Consortia FDR2]])</f>
        <v>2.4613612445095838</v>
      </c>
      <c r="H56" s="14" t="s">
        <v>1692</v>
      </c>
      <c r="I56" s="1" t="s">
        <v>1066</v>
      </c>
      <c r="J56" s="9">
        <v>1.5528507992907801</v>
      </c>
      <c r="K56" s="9">
        <v>4.1829690774646197E-3</v>
      </c>
      <c r="L56">
        <f>-LOG10(Table6[[#This Row],[Consortia FDR]])</f>
        <v>2.3785153459228652</v>
      </c>
      <c r="N56" s="14" t="s">
        <v>435</v>
      </c>
      <c r="O56" s="1" t="s">
        <v>435</v>
      </c>
      <c r="P56" s="9">
        <v>-2.6523318941514198</v>
      </c>
      <c r="Q56" s="9">
        <v>1.3603222933393E-2</v>
      </c>
      <c r="R56">
        <f>-LOG10(Table7[[#This Row],[Consortia FDR]])</f>
        <v>1.8663581845442436</v>
      </c>
      <c r="T56" s="22" t="s">
        <v>2395</v>
      </c>
      <c r="U56" s="1" t="s">
        <v>766</v>
      </c>
      <c r="V56" s="9">
        <v>1.46139533332899</v>
      </c>
      <c r="W56" s="9">
        <v>1.5009556861677899E-2</v>
      </c>
      <c r="X56">
        <f t="shared" si="0"/>
        <v>1.8236321295667857</v>
      </c>
      <c r="Y56" t="e">
        <f>VLOOKUP(Table8[[#This Row],[Gene ID]],Table9[Component: Mitochondria],1,0)</f>
        <v>#N/A</v>
      </c>
      <c r="Z56">
        <f>_xlfn.IFNA(Table8[[#This Row],[Component: Mitochondria]], 0)</f>
        <v>0</v>
      </c>
      <c r="AA56" t="e">
        <f>VLOOKUP(Table8[[#This Row],[Gene ID]],Table9[Process: Mitochondrial Translation],1,0)</f>
        <v>#N/A</v>
      </c>
    </row>
    <row r="57" spans="1:27" x14ac:dyDescent="0.35">
      <c r="A57" t="s">
        <v>1275</v>
      </c>
      <c r="B57" t="s">
        <v>7</v>
      </c>
      <c r="C57" s="9">
        <v>1.70991297534187E-2</v>
      </c>
      <c r="D57" s="21">
        <v>6.4553735834674599</v>
      </c>
      <c r="E57" s="21">
        <v>3.51332576894567E-3</v>
      </c>
      <c r="F57">
        <f>-LOG10(Table4[[#This Row],[Consortia FDR2]])</f>
        <v>2.4542815789025343</v>
      </c>
      <c r="H57" s="14" t="s">
        <v>2279</v>
      </c>
      <c r="I57" s="1" t="s">
        <v>551</v>
      </c>
      <c r="J57" s="9">
        <v>1.9772845622117099</v>
      </c>
      <c r="K57" s="9">
        <v>4.2654739939151998E-3</v>
      </c>
      <c r="L57">
        <f>-LOG10(Table6[[#This Row],[Consortia FDR]])</f>
        <v>2.3700327015412728</v>
      </c>
      <c r="N57" s="14" t="s">
        <v>2049</v>
      </c>
      <c r="O57" s="1" t="s">
        <v>106</v>
      </c>
      <c r="P57" s="9">
        <v>1.9296525451977999</v>
      </c>
      <c r="Q57" s="9">
        <v>1.3882232838419901E-2</v>
      </c>
      <c r="R57">
        <f>-LOG10(Table7[[#This Row],[Consortia FDR]])</f>
        <v>1.8575406757099946</v>
      </c>
      <c r="T57" s="22" t="s">
        <v>2223</v>
      </c>
      <c r="U57" s="1" t="s">
        <v>414</v>
      </c>
      <c r="V57" s="9">
        <v>1.4666728427567499</v>
      </c>
      <c r="W57" s="9">
        <v>1.5009556861677899E-2</v>
      </c>
      <c r="X57">
        <f t="shared" si="0"/>
        <v>1.8236321295667857</v>
      </c>
      <c r="Y57" t="str">
        <f>VLOOKUP(Table8[[#This Row],[Gene ID]],Table9[Component: Mitochondria],1,0)</f>
        <v>KGD1</v>
      </c>
      <c r="Z57" t="str">
        <f>_xlfn.IFNA(Table8[[#This Row],[Component: Mitochondria]], 0)</f>
        <v>KGD1</v>
      </c>
      <c r="AA57" t="e">
        <f>VLOOKUP(Table8[[#This Row],[Gene ID]],Table9[Process: Mitochondrial Translation],1,0)</f>
        <v>#N/A</v>
      </c>
    </row>
    <row r="58" spans="1:27" x14ac:dyDescent="0.35">
      <c r="A58" t="s">
        <v>1788</v>
      </c>
      <c r="B58" t="s">
        <v>591</v>
      </c>
      <c r="C58" s="9">
        <v>3.5268961040963401E-2</v>
      </c>
      <c r="D58" s="21">
        <v>-1.64214691388166</v>
      </c>
      <c r="E58" s="21">
        <v>3.51332576894567E-3</v>
      </c>
      <c r="F58">
        <f>-LOG10(Table4[[#This Row],[Consortia FDR2]])</f>
        <v>2.4542815789025343</v>
      </c>
      <c r="H58" s="14" t="s">
        <v>1743</v>
      </c>
      <c r="I58" s="1" t="s">
        <v>544</v>
      </c>
      <c r="J58" s="9">
        <v>1.75118111184696</v>
      </c>
      <c r="K58" s="9">
        <v>4.3396592263220297E-3</v>
      </c>
      <c r="L58">
        <f>-LOG10(Table6[[#This Row],[Consortia FDR]])</f>
        <v>2.3625443723166364</v>
      </c>
      <c r="N58" s="14" t="s">
        <v>2188</v>
      </c>
      <c r="O58" s="1" t="s">
        <v>1002</v>
      </c>
      <c r="P58" s="9">
        <v>1.3988917949767701</v>
      </c>
      <c r="Q58" s="9">
        <v>1.3882232838419901E-2</v>
      </c>
      <c r="R58">
        <f>-LOG10(Table7[[#This Row],[Consortia FDR]])</f>
        <v>1.8575406757099946</v>
      </c>
      <c r="T58" s="22" t="s">
        <v>2044</v>
      </c>
      <c r="U58" s="1" t="s">
        <v>102</v>
      </c>
      <c r="V58" s="9">
        <v>-1.32802272161112</v>
      </c>
      <c r="W58" s="9">
        <v>1.5009556861677899E-2</v>
      </c>
      <c r="X58">
        <f t="shared" si="0"/>
        <v>1.8236321295667857</v>
      </c>
      <c r="Y58" t="e">
        <f>VLOOKUP(Table8[[#This Row],[Gene ID]],Table9[Component: Mitochondria],1,0)</f>
        <v>#N/A</v>
      </c>
      <c r="Z58">
        <f>_xlfn.IFNA(Table8[[#This Row],[Component: Mitochondria]], 0)</f>
        <v>0</v>
      </c>
      <c r="AA58" t="e">
        <f>VLOOKUP(Table8[[#This Row],[Gene ID]],Table9[Process: Mitochondrial Translation],1,0)</f>
        <v>#N/A</v>
      </c>
    </row>
    <row r="59" spans="1:27" x14ac:dyDescent="0.35">
      <c r="A59" t="s">
        <v>1470</v>
      </c>
      <c r="B59" t="s">
        <v>222</v>
      </c>
      <c r="C59" s="9">
        <v>1.3145137695859699E-2</v>
      </c>
      <c r="D59" s="21">
        <v>1.5742590338215801</v>
      </c>
      <c r="E59" s="21">
        <v>3.7916806981846099E-3</v>
      </c>
      <c r="F59">
        <f>-LOG10(Table4[[#This Row],[Consortia FDR2]])</f>
        <v>2.4211682422345899</v>
      </c>
      <c r="H59" s="14" t="s">
        <v>1533</v>
      </c>
      <c r="I59" s="1" t="s">
        <v>974</v>
      </c>
      <c r="J59" s="9">
        <v>1.87635209422614</v>
      </c>
      <c r="K59" s="9">
        <v>4.3758710522013699E-3</v>
      </c>
      <c r="L59">
        <f>-LOG10(Table6[[#This Row],[Consortia FDR]])</f>
        <v>2.358935484239185</v>
      </c>
      <c r="N59" s="14" t="s">
        <v>2066</v>
      </c>
      <c r="O59" s="1" t="s">
        <v>882</v>
      </c>
      <c r="P59" s="9">
        <v>1.34556623098202</v>
      </c>
      <c r="Q59" s="9">
        <v>1.3922981929459601E-2</v>
      </c>
      <c r="R59">
        <f>-LOG10(Table7[[#This Row],[Consortia FDR]])</f>
        <v>1.8562677405286978</v>
      </c>
      <c r="T59" s="22" t="s">
        <v>2103</v>
      </c>
      <c r="U59" s="1" t="s">
        <v>213</v>
      </c>
      <c r="V59" s="9">
        <v>1.4977361558212801</v>
      </c>
      <c r="W59" s="9">
        <v>1.56243060968422E-2</v>
      </c>
      <c r="X59">
        <f t="shared" si="0"/>
        <v>1.8061992613441584</v>
      </c>
      <c r="Y59" t="str">
        <f>VLOOKUP(Table8[[#This Row],[Gene ID]],Table9[Component: Mitochondria],1,0)</f>
        <v>MHR1</v>
      </c>
      <c r="Z59" t="str">
        <f>_xlfn.IFNA(Table8[[#This Row],[Component: Mitochondria]], 0)</f>
        <v>MHR1</v>
      </c>
      <c r="AA59" t="str">
        <f>VLOOKUP(Table8[[#This Row],[Gene ID]],Table9[Process: Mitochondrial Translation],1,0)</f>
        <v>MHR1</v>
      </c>
    </row>
    <row r="60" spans="1:27" x14ac:dyDescent="0.35">
      <c r="A60" t="s">
        <v>1535</v>
      </c>
      <c r="B60" t="s">
        <v>303</v>
      </c>
      <c r="C60" s="9">
        <v>1.7516353271691501E-2</v>
      </c>
      <c r="D60" s="21">
        <v>1.5684602471604301</v>
      </c>
      <c r="E60" s="21">
        <v>3.81645364814996E-3</v>
      </c>
      <c r="F60">
        <f>-LOG10(Table4[[#This Row],[Consortia FDR2]])</f>
        <v>2.4183400078729624</v>
      </c>
      <c r="H60" s="14" t="s">
        <v>1581</v>
      </c>
      <c r="I60" s="1" t="s">
        <v>355</v>
      </c>
      <c r="J60" s="9">
        <v>1.52103169595035</v>
      </c>
      <c r="K60" s="9">
        <v>4.3758710522013699E-3</v>
      </c>
      <c r="L60">
        <f>-LOG10(Table6[[#This Row],[Consortia FDR]])</f>
        <v>2.358935484239185</v>
      </c>
      <c r="N60" s="14" t="s">
        <v>2354</v>
      </c>
      <c r="O60" s="1" t="s">
        <v>694</v>
      </c>
      <c r="P60" s="9">
        <v>1.3952772711334001</v>
      </c>
      <c r="Q60" s="9">
        <v>1.3922981929459601E-2</v>
      </c>
      <c r="R60">
        <f>-LOG10(Table7[[#This Row],[Consortia FDR]])</f>
        <v>1.8562677405286978</v>
      </c>
      <c r="T60" s="22" t="s">
        <v>2324</v>
      </c>
      <c r="U60" s="1" t="s">
        <v>646</v>
      </c>
      <c r="V60" s="9">
        <v>-1.8488066469437601</v>
      </c>
      <c r="W60" s="9">
        <v>1.5645769379646901E-2</v>
      </c>
      <c r="X60">
        <f t="shared" si="0"/>
        <v>1.8056030755910117</v>
      </c>
      <c r="Y60" t="e">
        <f>VLOOKUP(Table8[[#This Row],[Gene ID]],Table9[Component: Mitochondria],1,0)</f>
        <v>#N/A</v>
      </c>
      <c r="Z60">
        <f>_xlfn.IFNA(Table8[[#This Row],[Component: Mitochondria]], 0)</f>
        <v>0</v>
      </c>
      <c r="AA60" t="e">
        <f>VLOOKUP(Table8[[#This Row],[Gene ID]],Table9[Process: Mitochondrial Translation],1,0)</f>
        <v>#N/A</v>
      </c>
    </row>
    <row r="61" spans="1:27" x14ac:dyDescent="0.35">
      <c r="A61" t="s">
        <v>1617</v>
      </c>
      <c r="B61" t="s">
        <v>396</v>
      </c>
      <c r="C61" s="9">
        <v>2.3342678176560799E-2</v>
      </c>
      <c r="D61" s="21">
        <v>2.43644968948874</v>
      </c>
      <c r="E61" s="21">
        <v>3.81645364814996E-3</v>
      </c>
      <c r="F61">
        <f>-LOG10(Table4[[#This Row],[Consortia FDR2]])</f>
        <v>2.4183400078729624</v>
      </c>
      <c r="H61" s="14" t="s">
        <v>1725</v>
      </c>
      <c r="I61" s="1" t="s">
        <v>524</v>
      </c>
      <c r="J61" s="9">
        <v>2.1505642839258798</v>
      </c>
      <c r="K61" s="9">
        <v>4.3798966074058698E-3</v>
      </c>
      <c r="L61">
        <f>-LOG10(Table6[[#This Row],[Consortia FDR]])</f>
        <v>2.3585361414052812</v>
      </c>
      <c r="N61" s="14" t="s">
        <v>2081</v>
      </c>
      <c r="O61" s="1" t="s">
        <v>176</v>
      </c>
      <c r="P61" s="9">
        <v>1.4235021335018601</v>
      </c>
      <c r="Q61" s="9">
        <v>1.4184034121399999E-2</v>
      </c>
      <c r="R61">
        <f>-LOG10(Table7[[#This Row],[Consortia FDR]])</f>
        <v>1.8482002326582729</v>
      </c>
      <c r="T61" s="22" t="s">
        <v>2235</v>
      </c>
      <c r="U61" s="1" t="s">
        <v>453</v>
      </c>
      <c r="V61" s="9">
        <v>1.3841094341617</v>
      </c>
      <c r="W61" s="9">
        <v>1.5895489524583101E-2</v>
      </c>
      <c r="X61">
        <f t="shared" si="0"/>
        <v>1.798726092816743</v>
      </c>
      <c r="Y61" t="str">
        <f>VLOOKUP(Table8[[#This Row],[Gene ID]],Table9[Component: Mitochondria],1,0)</f>
        <v>TIM17</v>
      </c>
      <c r="Z61" t="str">
        <f>_xlfn.IFNA(Table8[[#This Row],[Component: Mitochondria]], 0)</f>
        <v>TIM17</v>
      </c>
      <c r="AA61" t="e">
        <f>VLOOKUP(Table8[[#This Row],[Gene ID]],Table9[Process: Mitochondrial Translation],1,0)</f>
        <v>#N/A</v>
      </c>
    </row>
    <row r="62" spans="1:27" x14ac:dyDescent="0.35">
      <c r="A62" t="s">
        <v>1652</v>
      </c>
      <c r="B62" t="s">
        <v>442</v>
      </c>
      <c r="C62" s="9">
        <v>2.6324068613803899E-2</v>
      </c>
      <c r="D62" s="21">
        <v>1.90670374300562</v>
      </c>
      <c r="E62" s="21">
        <v>3.8257763188954399E-3</v>
      </c>
      <c r="F62">
        <f>-LOG10(Table4[[#This Row],[Consortia FDR2]])</f>
        <v>2.4172804253984244</v>
      </c>
      <c r="H62" s="14" t="s">
        <v>1723</v>
      </c>
      <c r="I62" s="1" t="s">
        <v>1082</v>
      </c>
      <c r="J62" s="9">
        <v>1.40680266332514</v>
      </c>
      <c r="K62" s="9">
        <v>4.6574703650734198E-3</v>
      </c>
      <c r="L62">
        <f>-LOG10(Table6[[#This Row],[Consortia FDR]])</f>
        <v>2.3318498997867452</v>
      </c>
      <c r="N62" s="14" t="s">
        <v>2054</v>
      </c>
      <c r="O62" s="1" t="s">
        <v>871</v>
      </c>
      <c r="P62" s="9">
        <v>1.35846026496016</v>
      </c>
      <c r="Q62" s="9">
        <v>1.44421631793555E-2</v>
      </c>
      <c r="R62">
        <f>-LOG10(Table7[[#This Row],[Consortia FDR]])</f>
        <v>1.8403677522998301</v>
      </c>
      <c r="T62" s="22" t="s">
        <v>2371</v>
      </c>
      <c r="U62" s="1" t="s">
        <v>1226</v>
      </c>
      <c r="V62" s="9">
        <v>1.42545424187061</v>
      </c>
      <c r="W62" s="9">
        <v>1.59900322654981E-2</v>
      </c>
      <c r="X62">
        <f t="shared" si="0"/>
        <v>1.7961506599114487</v>
      </c>
      <c r="Y62" t="str">
        <f>VLOOKUP(Table8[[#This Row],[Gene ID]],Table9[Component: Mitochondria],1,0)</f>
        <v>MRPL23</v>
      </c>
      <c r="Z62" t="str">
        <f>_xlfn.IFNA(Table8[[#This Row],[Component: Mitochondria]], 0)</f>
        <v>MRPL23</v>
      </c>
      <c r="AA62" t="str">
        <f>VLOOKUP(Table8[[#This Row],[Gene ID]],Table9[Process: Mitochondrial Translation],1,0)</f>
        <v>MRPL23</v>
      </c>
    </row>
    <row r="63" spans="1:27" x14ac:dyDescent="0.35">
      <c r="A63" t="s">
        <v>2026</v>
      </c>
      <c r="B63" t="s">
        <v>834</v>
      </c>
      <c r="C63" s="9">
        <v>2.0782623384304698E-3</v>
      </c>
      <c r="D63" s="21">
        <v>1.5850186485155</v>
      </c>
      <c r="E63" s="21">
        <v>4.0741598031202196E-3</v>
      </c>
      <c r="F63">
        <f>-LOG10(Table4[[#This Row],[Consortia FDR2]])</f>
        <v>2.3899619404187722</v>
      </c>
      <c r="H63" s="14" t="s">
        <v>1412</v>
      </c>
      <c r="I63" s="1" t="s">
        <v>891</v>
      </c>
      <c r="J63" s="9">
        <v>2.63245980509816</v>
      </c>
      <c r="K63" s="9">
        <v>4.89049607671553E-3</v>
      </c>
      <c r="L63">
        <f>-LOG10(Table6[[#This Row],[Consortia FDR]])</f>
        <v>2.310647085160054</v>
      </c>
      <c r="N63" s="14" t="s">
        <v>461</v>
      </c>
      <c r="O63" s="1" t="s">
        <v>461</v>
      </c>
      <c r="P63" s="9">
        <v>1.43895229876786</v>
      </c>
      <c r="Q63" s="9">
        <v>1.47352454516275E-2</v>
      </c>
      <c r="R63">
        <f>-LOG10(Table7[[#This Row],[Consortia FDR]])</f>
        <v>1.8316426255147982</v>
      </c>
      <c r="T63" s="22" t="s">
        <v>2137</v>
      </c>
      <c r="U63" s="1" t="s">
        <v>273</v>
      </c>
      <c r="V63" s="9">
        <v>1.3886896693915101</v>
      </c>
      <c r="W63" s="9">
        <v>1.59900322654981E-2</v>
      </c>
      <c r="X63">
        <f t="shared" si="0"/>
        <v>1.7961506599114487</v>
      </c>
      <c r="Y63" t="e">
        <f>VLOOKUP(Table8[[#This Row],[Gene ID]],Table9[Component: Mitochondria],1,0)</f>
        <v>#N/A</v>
      </c>
      <c r="Z63">
        <f>_xlfn.IFNA(Table8[[#This Row],[Component: Mitochondria]], 0)</f>
        <v>0</v>
      </c>
      <c r="AA63" t="e">
        <f>VLOOKUP(Table8[[#This Row],[Gene ID]],Table9[Process: Mitochondrial Translation],1,0)</f>
        <v>#N/A</v>
      </c>
    </row>
    <row r="64" spans="1:27" x14ac:dyDescent="0.35">
      <c r="A64" t="s">
        <v>1346</v>
      </c>
      <c r="B64" t="s">
        <v>81</v>
      </c>
      <c r="C64" s="9">
        <v>3.51332576894567E-3</v>
      </c>
      <c r="D64" s="21">
        <v>1.8622100984208301</v>
      </c>
      <c r="E64" s="21">
        <v>4.0741598031202196E-3</v>
      </c>
      <c r="F64">
        <f>-LOG10(Table4[[#This Row],[Consortia FDR2]])</f>
        <v>2.3899619404187722</v>
      </c>
      <c r="H64" s="14" t="s">
        <v>2242</v>
      </c>
      <c r="I64" s="1" t="s">
        <v>1053</v>
      </c>
      <c r="J64" s="9">
        <v>1.6521255291914001</v>
      </c>
      <c r="K64" s="9">
        <v>4.89049607671553E-3</v>
      </c>
      <c r="L64">
        <f>-LOG10(Table6[[#This Row],[Consortia FDR]])</f>
        <v>2.310647085160054</v>
      </c>
      <c r="N64" s="14" t="s">
        <v>2209</v>
      </c>
      <c r="O64" s="1" t="s">
        <v>1025</v>
      </c>
      <c r="P64" s="9">
        <v>1.32083066273876</v>
      </c>
      <c r="Q64" s="9">
        <v>1.4889756398493E-2</v>
      </c>
      <c r="R64">
        <f>-LOG10(Table7[[#This Row],[Consortia FDR]])</f>
        <v>1.8271124073959562</v>
      </c>
      <c r="T64" s="22" t="s">
        <v>2408</v>
      </c>
      <c r="U64" s="1" t="s">
        <v>1254</v>
      </c>
      <c r="V64" s="9">
        <v>-1.5700728875324499</v>
      </c>
      <c r="W64" s="9">
        <v>1.59900322654981E-2</v>
      </c>
      <c r="X64">
        <f t="shared" si="0"/>
        <v>1.7961506599114487</v>
      </c>
      <c r="Y64" t="e">
        <f>VLOOKUP(Table8[[#This Row],[Gene ID]],Table9[Component: Mitochondria],1,0)</f>
        <v>#N/A</v>
      </c>
      <c r="Z64">
        <f>_xlfn.IFNA(Table8[[#This Row],[Component: Mitochondria]], 0)</f>
        <v>0</v>
      </c>
      <c r="AA64" t="e">
        <f>VLOOKUP(Table8[[#This Row],[Gene ID]],Table9[Process: Mitochondrial Translation],1,0)</f>
        <v>#N/A</v>
      </c>
    </row>
    <row r="65" spans="1:27" x14ac:dyDescent="0.35">
      <c r="A65" t="s">
        <v>1359</v>
      </c>
      <c r="B65" t="s">
        <v>101</v>
      </c>
      <c r="C65" s="9">
        <v>4.3758710522013699E-3</v>
      </c>
      <c r="D65" s="21">
        <v>-4.7769323986175998</v>
      </c>
      <c r="E65" s="21">
        <v>4.0741598031202196E-3</v>
      </c>
      <c r="F65">
        <f>-LOG10(Table4[[#This Row],[Consortia FDR2]])</f>
        <v>2.3899619404187722</v>
      </c>
      <c r="H65" s="14" t="s">
        <v>1716</v>
      </c>
      <c r="I65" s="1" t="s">
        <v>513</v>
      </c>
      <c r="J65" s="9">
        <v>1.54891463262921</v>
      </c>
      <c r="K65" s="9">
        <v>4.8990574514551997E-3</v>
      </c>
      <c r="L65">
        <f>-LOG10(Table6[[#This Row],[Consortia FDR]])</f>
        <v>2.3098874675239367</v>
      </c>
      <c r="N65" s="14" t="s">
        <v>2336</v>
      </c>
      <c r="O65" s="1" t="s">
        <v>669</v>
      </c>
      <c r="P65" s="9">
        <v>1.47658231842136</v>
      </c>
      <c r="Q65" s="9">
        <v>1.4889756398493E-2</v>
      </c>
      <c r="R65">
        <f>-LOG10(Table7[[#This Row],[Consortia FDR]])</f>
        <v>1.8271124073959562</v>
      </c>
      <c r="T65" s="22" t="s">
        <v>2414</v>
      </c>
      <c r="U65" s="1" t="s">
        <v>1259</v>
      </c>
      <c r="V65" s="9">
        <v>1.4218806552615</v>
      </c>
      <c r="W65" s="9">
        <v>1.60421523329741E-2</v>
      </c>
      <c r="X65">
        <f t="shared" si="0"/>
        <v>1.7947373640054183</v>
      </c>
      <c r="Y65" t="str">
        <f>VLOOKUP(Table8[[#This Row],[Gene ID]],Table9[Component: Mitochondria],1,0)</f>
        <v>MSF1</v>
      </c>
      <c r="Z65" t="str">
        <f>_xlfn.IFNA(Table8[[#This Row],[Component: Mitochondria]], 0)</f>
        <v>MSF1</v>
      </c>
      <c r="AA65" t="str">
        <f>VLOOKUP(Table8[[#This Row],[Gene ID]],Table9[Process: Mitochondrial Translation],1,0)</f>
        <v>MSF1</v>
      </c>
    </row>
    <row r="66" spans="1:27" x14ac:dyDescent="0.35">
      <c r="A66" t="s">
        <v>1468</v>
      </c>
      <c r="B66" t="s">
        <v>219</v>
      </c>
      <c r="C66" s="9">
        <v>1.2847512777611699E-2</v>
      </c>
      <c r="D66" s="21">
        <v>1.8787515221181199</v>
      </c>
      <c r="E66" s="21">
        <v>4.0741598031202196E-3</v>
      </c>
      <c r="F66">
        <f>-LOG10(Table4[[#This Row],[Consortia FDR2]])</f>
        <v>2.3899619404187722</v>
      </c>
      <c r="H66" s="14" t="s">
        <v>2028</v>
      </c>
      <c r="I66" s="1" t="s">
        <v>66</v>
      </c>
      <c r="J66" s="9">
        <v>1.4555699731606</v>
      </c>
      <c r="K66" s="9">
        <v>4.9133668790894598E-3</v>
      </c>
      <c r="L66">
        <f>-LOG10(Table6[[#This Row],[Consortia FDR]])</f>
        <v>2.3086208060635816</v>
      </c>
      <c r="N66" s="14" t="s">
        <v>2044</v>
      </c>
      <c r="O66" s="1" t="s">
        <v>102</v>
      </c>
      <c r="P66" s="9">
        <v>-1.32802272161112</v>
      </c>
      <c r="Q66" s="9">
        <v>1.5009556861677899E-2</v>
      </c>
      <c r="R66">
        <f>-LOG10(Table7[[#This Row],[Consortia FDR]])</f>
        <v>1.8236321295667857</v>
      </c>
      <c r="T66" s="22" t="s">
        <v>2415</v>
      </c>
      <c r="U66" s="1" t="s">
        <v>802</v>
      </c>
      <c r="V66" s="9">
        <v>1.4985457400029001</v>
      </c>
      <c r="W66" s="9">
        <v>1.60421523329741E-2</v>
      </c>
      <c r="X66">
        <f t="shared" si="0"/>
        <v>1.7947373640054183</v>
      </c>
      <c r="Y66" t="e">
        <f>VLOOKUP(Table8[[#This Row],[Gene ID]],Table9[Component: Mitochondria],1,0)</f>
        <v>#N/A</v>
      </c>
      <c r="Z66">
        <f>_xlfn.IFNA(Table8[[#This Row],[Component: Mitochondria]], 0)</f>
        <v>0</v>
      </c>
      <c r="AA66" t="e">
        <f>VLOOKUP(Table8[[#This Row],[Gene ID]],Table9[Process: Mitochondrial Translation],1,0)</f>
        <v>#N/A</v>
      </c>
    </row>
    <row r="67" spans="1:27" x14ac:dyDescent="0.35">
      <c r="A67" t="s">
        <v>2231</v>
      </c>
      <c r="B67" t="s">
        <v>438</v>
      </c>
      <c r="C67" s="9">
        <v>2.62449189808538E-2</v>
      </c>
      <c r="D67" s="21">
        <v>1.53005667334061</v>
      </c>
      <c r="E67" s="21">
        <v>4.0741598031202196E-3</v>
      </c>
      <c r="F67">
        <f>-LOG10(Table4[[#This Row],[Consortia FDR2]])</f>
        <v>2.3899619404187722</v>
      </c>
      <c r="H67" s="14" t="s">
        <v>1598</v>
      </c>
      <c r="I67" s="1" t="s">
        <v>1017</v>
      </c>
      <c r="J67" s="9">
        <v>1.6742808396533699</v>
      </c>
      <c r="K67" s="9">
        <v>4.9584426514745397E-3</v>
      </c>
      <c r="L67">
        <f>-LOG10(Table6[[#This Row],[Consortia FDR]])</f>
        <v>2.3046547053794835</v>
      </c>
      <c r="N67" s="14" t="s">
        <v>2223</v>
      </c>
      <c r="O67" s="1" t="s">
        <v>414</v>
      </c>
      <c r="P67" s="9">
        <v>1.4666728427567499</v>
      </c>
      <c r="Q67" s="9">
        <v>1.5009556861677899E-2</v>
      </c>
      <c r="R67">
        <f>-LOG10(Table7[[#This Row],[Consortia FDR]])</f>
        <v>1.8236321295667857</v>
      </c>
      <c r="T67" s="22" t="s">
        <v>2038</v>
      </c>
      <c r="U67" s="1" t="s">
        <v>90</v>
      </c>
      <c r="V67" s="9">
        <v>-1.3420113706804699</v>
      </c>
      <c r="W67" s="9">
        <v>1.6159637789289399E-2</v>
      </c>
      <c r="X67">
        <f t="shared" si="0"/>
        <v>1.7915683779596911</v>
      </c>
      <c r="Y67" t="e">
        <f>VLOOKUP(Table8[[#This Row],[Gene ID]],Table9[Component: Mitochondria],1,0)</f>
        <v>#N/A</v>
      </c>
      <c r="Z67">
        <f>_xlfn.IFNA(Table8[[#This Row],[Component: Mitochondria]], 0)</f>
        <v>0</v>
      </c>
      <c r="AA67" t="e">
        <f>VLOOKUP(Table8[[#This Row],[Gene ID]],Table9[Process: Mitochondrial Translation],1,0)</f>
        <v>#N/A</v>
      </c>
    </row>
    <row r="68" spans="1:27" x14ac:dyDescent="0.35">
      <c r="A68" t="s">
        <v>1695</v>
      </c>
      <c r="B68" t="s">
        <v>1068</v>
      </c>
      <c r="C68" s="9">
        <v>3.0235780448414899E-2</v>
      </c>
      <c r="D68" s="21">
        <v>1.98310943886933</v>
      </c>
      <c r="E68" s="21">
        <v>4.0741598031202196E-3</v>
      </c>
      <c r="F68">
        <f>-LOG10(Table4[[#This Row],[Consortia FDR2]])</f>
        <v>2.3899619404187722</v>
      </c>
      <c r="H68" s="14" t="s">
        <v>2002</v>
      </c>
      <c r="I68" s="1" t="s">
        <v>1262</v>
      </c>
      <c r="J68" s="9">
        <v>1.64104898780317</v>
      </c>
      <c r="K68" s="9">
        <v>5.0755284305113299E-3</v>
      </c>
      <c r="L68">
        <f>-LOG10(Table6[[#This Row],[Consortia FDR]])</f>
        <v>2.2945187351865717</v>
      </c>
      <c r="N68" s="14" t="s">
        <v>2395</v>
      </c>
      <c r="O68" s="1" t="s">
        <v>766</v>
      </c>
      <c r="P68" s="9">
        <v>1.46139533332899</v>
      </c>
      <c r="Q68" s="9">
        <v>1.5009556861677899E-2</v>
      </c>
      <c r="R68">
        <f>-LOG10(Table7[[#This Row],[Consortia FDR]])</f>
        <v>1.8236321295667857</v>
      </c>
      <c r="T68" s="22" t="s">
        <v>2375</v>
      </c>
      <c r="U68" s="1" t="s">
        <v>731</v>
      </c>
      <c r="V68" s="9">
        <v>1.5735898457376201</v>
      </c>
      <c r="W68" s="9">
        <v>1.6163734178132699E-2</v>
      </c>
      <c r="X68">
        <f t="shared" ref="X68:X131" si="1">-LOG10(W68)</f>
        <v>1.7914583003921842</v>
      </c>
      <c r="Y68" t="e">
        <f>VLOOKUP(Table8[[#This Row],[Gene ID]],Table9[Component: Mitochondria],1,0)</f>
        <v>#N/A</v>
      </c>
      <c r="Z68">
        <f>_xlfn.IFNA(Table8[[#This Row],[Component: Mitochondria]], 0)</f>
        <v>0</v>
      </c>
      <c r="AA68" t="str">
        <f>VLOOKUP(Table8[[#This Row],[Gene ID]],Table9[Process: Mitochondrial Translation],1,0)</f>
        <v>TUF1</v>
      </c>
    </row>
    <row r="69" spans="1:27" x14ac:dyDescent="0.35">
      <c r="A69" t="s">
        <v>1697</v>
      </c>
      <c r="B69" t="s">
        <v>495</v>
      </c>
      <c r="C69" s="9">
        <v>3.0341968503864301E-2</v>
      </c>
      <c r="D69" s="21">
        <v>1.51958640801231</v>
      </c>
      <c r="E69" s="21">
        <v>4.0741598031202196E-3</v>
      </c>
      <c r="F69">
        <f>-LOG10(Table4[[#This Row],[Consortia FDR2]])</f>
        <v>2.3899619404187722</v>
      </c>
      <c r="H69" s="14" t="s">
        <v>2036</v>
      </c>
      <c r="I69" s="1" t="s">
        <v>80</v>
      </c>
      <c r="J69" s="9">
        <v>1.5885053363886801</v>
      </c>
      <c r="K69" s="9">
        <v>5.2205533495586903E-3</v>
      </c>
      <c r="L69">
        <f>-LOG10(Table6[[#This Row],[Consortia FDR]])</f>
        <v>2.2822834617633818</v>
      </c>
      <c r="N69" s="14" t="s">
        <v>2103</v>
      </c>
      <c r="O69" s="1" t="s">
        <v>213</v>
      </c>
      <c r="P69" s="9">
        <v>1.4977361558212801</v>
      </c>
      <c r="Q69" s="9">
        <v>1.56243060968422E-2</v>
      </c>
      <c r="R69">
        <f>-LOG10(Table7[[#This Row],[Consortia FDR]])</f>
        <v>1.8061992613441584</v>
      </c>
      <c r="T69" s="22" t="s">
        <v>2045</v>
      </c>
      <c r="U69" s="1" t="s">
        <v>103</v>
      </c>
      <c r="V69" s="9">
        <v>-1.3753845828698299</v>
      </c>
      <c r="W69" s="9">
        <v>1.6548967221671498E-2</v>
      </c>
      <c r="X69">
        <f t="shared" si="1"/>
        <v>1.7812291042402022</v>
      </c>
      <c r="Y69" t="e">
        <f>VLOOKUP(Table8[[#This Row],[Gene ID]],Table9[Component: Mitochondria],1,0)</f>
        <v>#N/A</v>
      </c>
      <c r="Z69">
        <f>_xlfn.IFNA(Table8[[#This Row],[Component: Mitochondria]], 0)</f>
        <v>0</v>
      </c>
      <c r="AA69" t="e">
        <f>VLOOKUP(Table8[[#This Row],[Gene ID]],Table9[Process: Mitochondrial Translation],1,0)</f>
        <v>#N/A</v>
      </c>
    </row>
    <row r="70" spans="1:27" x14ac:dyDescent="0.35">
      <c r="A70" t="s">
        <v>1832</v>
      </c>
      <c r="B70" t="s">
        <v>626</v>
      </c>
      <c r="C70" s="9">
        <v>3.7850679011878899E-2</v>
      </c>
      <c r="D70" s="21">
        <v>2.4305402607436002</v>
      </c>
      <c r="E70" s="21">
        <v>4.0741598031202196E-3</v>
      </c>
      <c r="F70">
        <f>-LOG10(Table4[[#This Row],[Consortia FDR2]])</f>
        <v>2.3899619404187722</v>
      </c>
      <c r="H70" s="14" t="s">
        <v>1351</v>
      </c>
      <c r="I70" s="1" t="s">
        <v>86</v>
      </c>
      <c r="J70" s="9">
        <v>1.6850022092041199</v>
      </c>
      <c r="K70" s="9">
        <v>5.2205533495586903E-3</v>
      </c>
      <c r="L70">
        <f>-LOG10(Table6[[#This Row],[Consortia FDR]])</f>
        <v>2.2822834617633818</v>
      </c>
      <c r="N70" s="14" t="s">
        <v>2324</v>
      </c>
      <c r="O70" s="1" t="s">
        <v>646</v>
      </c>
      <c r="P70" s="9">
        <v>-1.8488066469437601</v>
      </c>
      <c r="Q70" s="9">
        <v>1.5645769379646901E-2</v>
      </c>
      <c r="R70">
        <f>-LOG10(Table7[[#This Row],[Consortia FDR]])</f>
        <v>1.8056030755910117</v>
      </c>
      <c r="T70" s="22" t="s">
        <v>2110</v>
      </c>
      <c r="U70" s="1" t="s">
        <v>931</v>
      </c>
      <c r="V70" s="9">
        <v>1.4181645407989001</v>
      </c>
      <c r="W70" s="9">
        <v>1.6548967221671498E-2</v>
      </c>
      <c r="X70">
        <f t="shared" si="1"/>
        <v>1.7812291042402022</v>
      </c>
      <c r="Y70" t="e">
        <f>VLOOKUP(Table8[[#This Row],[Gene ID]],Table9[Component: Mitochondria],1,0)</f>
        <v>#N/A</v>
      </c>
      <c r="Z70">
        <f>_xlfn.IFNA(Table8[[#This Row],[Component: Mitochondria]], 0)</f>
        <v>0</v>
      </c>
      <c r="AA70" t="e">
        <f>VLOOKUP(Table8[[#This Row],[Gene ID]],Table9[Process: Mitochondrial Translation],1,0)</f>
        <v>#N/A</v>
      </c>
    </row>
    <row r="71" spans="1:27" x14ac:dyDescent="0.35">
      <c r="A71" t="s">
        <v>1300</v>
      </c>
      <c r="B71" t="s">
        <v>735</v>
      </c>
      <c r="C71" s="9">
        <v>4.5696754008681402E-2</v>
      </c>
      <c r="D71" s="21">
        <v>1.55999315342028</v>
      </c>
      <c r="E71" s="21">
        <v>4.0741598031202196E-3</v>
      </c>
      <c r="F71">
        <f>-LOG10(Table4[[#This Row],[Consortia FDR2]])</f>
        <v>2.3899619404187722</v>
      </c>
      <c r="H71" s="14" t="s">
        <v>1463</v>
      </c>
      <c r="I71" s="1" t="s">
        <v>214</v>
      </c>
      <c r="J71" s="9">
        <v>1.65676983122176</v>
      </c>
      <c r="K71" s="9">
        <v>5.2205533495586903E-3</v>
      </c>
      <c r="L71">
        <f>-LOG10(Table6[[#This Row],[Consortia FDR]])</f>
        <v>2.2822834617633818</v>
      </c>
      <c r="N71" s="14" t="s">
        <v>2235</v>
      </c>
      <c r="O71" s="1" t="s">
        <v>453</v>
      </c>
      <c r="P71" s="9">
        <v>1.3841094341617</v>
      </c>
      <c r="Q71" s="9">
        <v>1.5895489524583101E-2</v>
      </c>
      <c r="R71">
        <f>-LOG10(Table7[[#This Row],[Consortia FDR]])</f>
        <v>1.798726092816743</v>
      </c>
      <c r="T71" s="22" t="s">
        <v>2214</v>
      </c>
      <c r="U71" s="1" t="s">
        <v>399</v>
      </c>
      <c r="V71" s="9">
        <v>1.3431988490636999</v>
      </c>
      <c r="W71" s="9">
        <v>1.70991297534187E-2</v>
      </c>
      <c r="X71">
        <f t="shared" si="1"/>
        <v>1.7670259921169427</v>
      </c>
      <c r="Y71" t="str">
        <f>VLOOKUP(Table8[[#This Row],[Gene ID]],Table9[Component: Mitochondria],1,0)</f>
        <v>BAT1</v>
      </c>
      <c r="Z71" t="str">
        <f>_xlfn.IFNA(Table8[[#This Row],[Component: Mitochondria]], 0)</f>
        <v>BAT1</v>
      </c>
      <c r="AA71" t="e">
        <f>VLOOKUP(Table8[[#This Row],[Gene ID]],Table9[Process: Mitochondrial Translation],1,0)</f>
        <v>#N/A</v>
      </c>
    </row>
    <row r="72" spans="1:27" x14ac:dyDescent="0.35">
      <c r="A72" t="s">
        <v>1692</v>
      </c>
      <c r="B72" t="s">
        <v>1066</v>
      </c>
      <c r="C72" s="9">
        <v>3.0235780448414899E-2</v>
      </c>
      <c r="D72" s="21">
        <v>1.5528507992907801</v>
      </c>
      <c r="E72" s="21">
        <v>4.1829690774646197E-3</v>
      </c>
      <c r="F72">
        <f>-LOG10(Table4[[#This Row],[Consortia FDR2]])</f>
        <v>2.3785153459228652</v>
      </c>
      <c r="H72" s="14" t="s">
        <v>1745</v>
      </c>
      <c r="I72" s="1" t="s">
        <v>1092</v>
      </c>
      <c r="J72" s="9">
        <v>1.54873566830082</v>
      </c>
      <c r="K72" s="9">
        <v>5.2205533495586903E-3</v>
      </c>
      <c r="L72">
        <f>-LOG10(Table6[[#This Row],[Consortia FDR]])</f>
        <v>2.2822834617633818</v>
      </c>
      <c r="N72" s="14" t="s">
        <v>2137</v>
      </c>
      <c r="O72" s="1" t="s">
        <v>273</v>
      </c>
      <c r="P72" s="9">
        <v>1.3886896693915101</v>
      </c>
      <c r="Q72" s="9">
        <v>1.59900322654981E-2</v>
      </c>
      <c r="R72">
        <f>-LOG10(Table7[[#This Row],[Consortia FDR]])</f>
        <v>1.7961506599114487</v>
      </c>
      <c r="T72" s="22" t="s">
        <v>2053</v>
      </c>
      <c r="U72" s="1" t="s">
        <v>115</v>
      </c>
      <c r="V72" s="9">
        <v>2.2468197590367098</v>
      </c>
      <c r="W72" s="9">
        <v>1.70991297534187E-2</v>
      </c>
      <c r="X72">
        <f t="shared" si="1"/>
        <v>1.7670259921169427</v>
      </c>
      <c r="Y72" t="e">
        <f>VLOOKUP(Table8[[#This Row],[Gene ID]],Table9[Component: Mitochondria],1,0)</f>
        <v>#N/A</v>
      </c>
      <c r="Z72">
        <f>_xlfn.IFNA(Table8[[#This Row],[Component: Mitochondria]], 0)</f>
        <v>0</v>
      </c>
      <c r="AA72" t="e">
        <f>VLOOKUP(Table8[[#This Row],[Gene ID]],Table9[Process: Mitochondrial Translation],1,0)</f>
        <v>#N/A</v>
      </c>
    </row>
    <row r="73" spans="1:27" x14ac:dyDescent="0.35">
      <c r="A73" t="s">
        <v>2279</v>
      </c>
      <c r="B73" t="s">
        <v>551</v>
      </c>
      <c r="C73" s="9">
        <v>3.2767228685187201E-2</v>
      </c>
      <c r="D73" s="21">
        <v>1.9772845622117099</v>
      </c>
      <c r="E73" s="21">
        <v>4.2654739939151998E-3</v>
      </c>
      <c r="F73">
        <f>-LOG10(Table4[[#This Row],[Consortia FDR2]])</f>
        <v>2.3700327015412728</v>
      </c>
      <c r="H73" s="14" t="s">
        <v>1892</v>
      </c>
      <c r="I73" s="1" t="s">
        <v>686</v>
      </c>
      <c r="J73" s="9">
        <v>2.2190931629591302</v>
      </c>
      <c r="K73" s="9">
        <v>5.2205533495586903E-3</v>
      </c>
      <c r="L73">
        <f>-LOG10(Table6[[#This Row],[Consortia FDR]])</f>
        <v>2.2822834617633818</v>
      </c>
      <c r="N73" s="14" t="s">
        <v>2371</v>
      </c>
      <c r="O73" s="1" t="s">
        <v>1226</v>
      </c>
      <c r="P73" s="9">
        <v>1.42545424187061</v>
      </c>
      <c r="Q73" s="9">
        <v>1.59900322654981E-2</v>
      </c>
      <c r="R73">
        <f>-LOG10(Table7[[#This Row],[Consortia FDR]])</f>
        <v>1.7961506599114487</v>
      </c>
      <c r="T73" s="22" t="s">
        <v>2329</v>
      </c>
      <c r="U73" s="1" t="s">
        <v>662</v>
      </c>
      <c r="V73" s="9">
        <v>1.35235466533641</v>
      </c>
      <c r="W73" s="9">
        <v>1.70991297534187E-2</v>
      </c>
      <c r="X73">
        <f t="shared" si="1"/>
        <v>1.7670259921169427</v>
      </c>
      <c r="Y73" t="str">
        <f>VLOOKUP(Table8[[#This Row],[Gene ID]],Table9[Component: Mitochondria],1,0)</f>
        <v>MIC27</v>
      </c>
      <c r="Z73" t="str">
        <f>_xlfn.IFNA(Table8[[#This Row],[Component: Mitochondria]], 0)</f>
        <v>MIC27</v>
      </c>
      <c r="AA73" t="e">
        <f>VLOOKUP(Table8[[#This Row],[Gene ID]],Table9[Process: Mitochondrial Translation],1,0)</f>
        <v>#N/A</v>
      </c>
    </row>
    <row r="74" spans="1:27" x14ac:dyDescent="0.35">
      <c r="A74" t="s">
        <v>1297</v>
      </c>
      <c r="B74" t="s">
        <v>710</v>
      </c>
      <c r="C74" s="9">
        <v>4.4188134412817499E-2</v>
      </c>
      <c r="D74" s="21">
        <v>1.5905817859807401</v>
      </c>
      <c r="E74" s="21">
        <v>4.2654739939151998E-3</v>
      </c>
      <c r="F74">
        <f>-LOG10(Table4[[#This Row],[Consortia FDR2]])</f>
        <v>2.3700327015412728</v>
      </c>
      <c r="H74" s="14" t="s">
        <v>2121</v>
      </c>
      <c r="I74" s="1" t="s">
        <v>945</v>
      </c>
      <c r="J74" s="9">
        <v>1.74550157030255</v>
      </c>
      <c r="K74" s="9">
        <v>5.2546967218510604E-3</v>
      </c>
      <c r="L74">
        <f>-LOG10(Table6[[#This Row],[Consortia FDR]])</f>
        <v>2.2794523444934773</v>
      </c>
      <c r="N74" s="14" t="s">
        <v>2408</v>
      </c>
      <c r="O74" s="1" t="s">
        <v>1254</v>
      </c>
      <c r="P74" s="9">
        <v>-1.5700728875324499</v>
      </c>
      <c r="Q74" s="9">
        <v>1.59900322654981E-2</v>
      </c>
      <c r="R74">
        <f>-LOG10(Table7[[#This Row],[Consortia FDR]])</f>
        <v>1.7961506599114487</v>
      </c>
      <c r="T74" s="22" t="s">
        <v>208</v>
      </c>
      <c r="U74" s="1" t="s">
        <v>208</v>
      </c>
      <c r="V74" s="9">
        <v>-1.71489394779342</v>
      </c>
      <c r="W74" s="9">
        <v>1.7190200266194899E-2</v>
      </c>
      <c r="X74">
        <f t="shared" si="1"/>
        <v>1.7647190637436208</v>
      </c>
      <c r="Y74" t="e">
        <f>VLOOKUP(Table8[[#This Row],[Gene ID]],Table9[Component: Mitochondria],1,0)</f>
        <v>#N/A</v>
      </c>
      <c r="Z74">
        <f>_xlfn.IFNA(Table8[[#This Row],[Component: Mitochondria]], 0)</f>
        <v>0</v>
      </c>
      <c r="AA74" t="e">
        <f>VLOOKUP(Table8[[#This Row],[Gene ID]],Table9[Process: Mitochondrial Translation],1,0)</f>
        <v>#N/A</v>
      </c>
    </row>
    <row r="75" spans="1:27" x14ac:dyDescent="0.35">
      <c r="A75" t="s">
        <v>1743</v>
      </c>
      <c r="B75" t="s">
        <v>544</v>
      </c>
      <c r="C75" s="9">
        <v>3.23024176097437E-2</v>
      </c>
      <c r="D75" s="21">
        <v>1.75118111184696</v>
      </c>
      <c r="E75" s="21">
        <v>4.3396592263220297E-3</v>
      </c>
      <c r="F75">
        <f>-LOG10(Table4[[#This Row],[Consortia FDR2]])</f>
        <v>2.3625443723166364</v>
      </c>
      <c r="H75" s="14" t="s">
        <v>2292</v>
      </c>
      <c r="I75" s="1" t="s">
        <v>575</v>
      </c>
      <c r="J75" s="9">
        <v>1.65493304310248</v>
      </c>
      <c r="K75" s="9">
        <v>5.34441755549191E-3</v>
      </c>
      <c r="L75">
        <f>-LOG10(Table6[[#This Row],[Consortia FDR]])</f>
        <v>2.2720996180920583</v>
      </c>
      <c r="N75" s="14" t="s">
        <v>2414</v>
      </c>
      <c r="O75" s="1" t="s">
        <v>1259</v>
      </c>
      <c r="P75" s="9">
        <v>1.4218806552615</v>
      </c>
      <c r="Q75" s="9">
        <v>1.60421523329741E-2</v>
      </c>
      <c r="R75">
        <f>-LOG10(Table7[[#This Row],[Consortia FDR]])</f>
        <v>1.7947373640054183</v>
      </c>
      <c r="T75" s="22" t="s">
        <v>2152</v>
      </c>
      <c r="U75" s="1" t="s">
        <v>294</v>
      </c>
      <c r="V75" s="9">
        <v>-3.7230685804634902</v>
      </c>
      <c r="W75" s="9">
        <v>1.7190200266194899E-2</v>
      </c>
      <c r="X75">
        <f t="shared" si="1"/>
        <v>1.7647190637436208</v>
      </c>
      <c r="Y75" t="e">
        <f>VLOOKUP(Table8[[#This Row],[Gene ID]],Table9[Component: Mitochondria],1,0)</f>
        <v>#N/A</v>
      </c>
      <c r="Z75">
        <f>_xlfn.IFNA(Table8[[#This Row],[Component: Mitochondria]], 0)</f>
        <v>0</v>
      </c>
      <c r="AA75" t="e">
        <f>VLOOKUP(Table8[[#This Row],[Gene ID]],Table9[Process: Mitochondrial Translation],1,0)</f>
        <v>#N/A</v>
      </c>
    </row>
    <row r="76" spans="1:27" x14ac:dyDescent="0.35">
      <c r="A76" t="s">
        <v>1533</v>
      </c>
      <c r="B76" t="s">
        <v>974</v>
      </c>
      <c r="C76" s="9">
        <v>1.7265740470201501E-2</v>
      </c>
      <c r="D76" s="21">
        <v>1.87635209422614</v>
      </c>
      <c r="E76" s="21">
        <v>4.3758710522013699E-3</v>
      </c>
      <c r="F76">
        <f>-LOG10(Table4[[#This Row],[Consortia FDR2]])</f>
        <v>2.358935484239185</v>
      </c>
      <c r="H76" s="14" t="s">
        <v>967</v>
      </c>
      <c r="I76" s="1" t="s">
        <v>967</v>
      </c>
      <c r="J76" s="9">
        <v>-2.3144975364337399</v>
      </c>
      <c r="K76" s="9">
        <v>5.35707957491449E-3</v>
      </c>
      <c r="L76">
        <f>-LOG10(Table6[[#This Row],[Consortia FDR]])</f>
        <v>2.2710719024997208</v>
      </c>
      <c r="N76" s="14" t="s">
        <v>2415</v>
      </c>
      <c r="O76" s="1" t="s">
        <v>802</v>
      </c>
      <c r="P76" s="9">
        <v>1.4985457400029001</v>
      </c>
      <c r="Q76" s="9">
        <v>1.60421523329741E-2</v>
      </c>
      <c r="R76">
        <f>-LOG10(Table7[[#This Row],[Consortia FDR]])</f>
        <v>1.7947373640054183</v>
      </c>
      <c r="T76" s="22" t="s">
        <v>2418</v>
      </c>
      <c r="U76" s="1" t="s">
        <v>1261</v>
      </c>
      <c r="V76" s="9">
        <v>1.2793203534677999</v>
      </c>
      <c r="W76" s="9">
        <v>1.7265740470201501E-2</v>
      </c>
      <c r="X76">
        <f t="shared" si="1"/>
        <v>1.7628147914687908</v>
      </c>
      <c r="Y76" t="e">
        <f>VLOOKUP(Table8[[#This Row],[Gene ID]],Table9[Component: Mitochondria],1,0)</f>
        <v>#N/A</v>
      </c>
      <c r="Z76">
        <f>_xlfn.IFNA(Table8[[#This Row],[Component: Mitochondria]], 0)</f>
        <v>0</v>
      </c>
      <c r="AA76" t="e">
        <f>VLOOKUP(Table8[[#This Row],[Gene ID]],Table9[Process: Mitochondrial Translation],1,0)</f>
        <v>#N/A</v>
      </c>
    </row>
    <row r="77" spans="1:27" x14ac:dyDescent="0.35">
      <c r="A77" t="s">
        <v>1581</v>
      </c>
      <c r="B77" t="s">
        <v>355</v>
      </c>
      <c r="C77" s="9">
        <v>2.0991973125253499E-2</v>
      </c>
      <c r="D77" s="21">
        <v>1.52103169595035</v>
      </c>
      <c r="E77" s="21">
        <v>4.3758710522013699E-3</v>
      </c>
      <c r="F77">
        <f>-LOG10(Table4[[#This Row],[Consortia FDR2]])</f>
        <v>2.358935484239185</v>
      </c>
      <c r="H77" s="14" t="s">
        <v>1653</v>
      </c>
      <c r="I77" s="1" t="s">
        <v>444</v>
      </c>
      <c r="J77" s="9">
        <v>1.85604552057102</v>
      </c>
      <c r="K77" s="9">
        <v>5.5965644421666801E-3</v>
      </c>
      <c r="L77">
        <f>-LOG10(Table6[[#This Row],[Consortia FDR]])</f>
        <v>2.2520784911501148</v>
      </c>
      <c r="N77" s="14" t="s">
        <v>2038</v>
      </c>
      <c r="O77" s="1" t="s">
        <v>90</v>
      </c>
      <c r="P77" s="9">
        <v>-1.3420113706804699</v>
      </c>
      <c r="Q77" s="9">
        <v>1.6159637789289399E-2</v>
      </c>
      <c r="R77">
        <f>-LOG10(Table7[[#This Row],[Consortia FDR]])</f>
        <v>1.7915683779596911</v>
      </c>
      <c r="T77" s="22" t="s">
        <v>2270</v>
      </c>
      <c r="U77" s="1" t="s">
        <v>527</v>
      </c>
      <c r="V77" s="9">
        <v>1.2970332928834201</v>
      </c>
      <c r="W77" s="9">
        <v>1.7265740470201501E-2</v>
      </c>
      <c r="X77">
        <f t="shared" si="1"/>
        <v>1.7628147914687908</v>
      </c>
      <c r="Y77" t="str">
        <f>VLOOKUP(Table8[[#This Row],[Gene ID]],Table9[Component: Mitochondria],1,0)</f>
        <v>PAM17</v>
      </c>
      <c r="Z77" t="str">
        <f>_xlfn.IFNA(Table8[[#This Row],[Component: Mitochondria]], 0)</f>
        <v>PAM17</v>
      </c>
      <c r="AA77" t="e">
        <f>VLOOKUP(Table8[[#This Row],[Gene ID]],Table9[Process: Mitochondrial Translation],1,0)</f>
        <v>#N/A</v>
      </c>
    </row>
    <row r="78" spans="1:27" x14ac:dyDescent="0.35">
      <c r="A78" t="s">
        <v>1296</v>
      </c>
      <c r="B78" t="s">
        <v>33</v>
      </c>
      <c r="C78" s="9">
        <v>4.4155873770936702E-2</v>
      </c>
      <c r="D78" s="21">
        <v>3.8657858054502201</v>
      </c>
      <c r="E78" s="21">
        <v>4.3758710522013699E-3</v>
      </c>
      <c r="F78">
        <f>-LOG10(Table4[[#This Row],[Consortia FDR2]])</f>
        <v>2.358935484239185</v>
      </c>
      <c r="H78" s="14" t="s">
        <v>1288</v>
      </c>
      <c r="I78" s="1" t="s">
        <v>512</v>
      </c>
      <c r="J78" s="9">
        <v>1.7749298291400299</v>
      </c>
      <c r="K78" s="9">
        <v>5.5965644421666801E-3</v>
      </c>
      <c r="L78">
        <f>-LOG10(Table6[[#This Row],[Consortia FDR]])</f>
        <v>2.2520784911501148</v>
      </c>
      <c r="N78" s="14" t="s">
        <v>2375</v>
      </c>
      <c r="O78" s="1" t="s">
        <v>731</v>
      </c>
      <c r="P78" s="9">
        <v>1.5735898457376201</v>
      </c>
      <c r="Q78" s="9">
        <v>1.6163734178132699E-2</v>
      </c>
      <c r="R78">
        <f>-LOG10(Table7[[#This Row],[Consortia FDR]])</f>
        <v>1.7914583003921842</v>
      </c>
      <c r="T78" s="22" t="s">
        <v>397</v>
      </c>
      <c r="U78" s="1" t="s">
        <v>397</v>
      </c>
      <c r="V78" s="9">
        <v>1.4262723202849299</v>
      </c>
      <c r="W78" s="9">
        <v>1.7265740470201501E-2</v>
      </c>
      <c r="X78">
        <f t="shared" si="1"/>
        <v>1.7628147914687908</v>
      </c>
      <c r="Y78" t="e">
        <f>VLOOKUP(Table8[[#This Row],[Gene ID]],Table9[Component: Mitochondria],1,0)</f>
        <v>#N/A</v>
      </c>
      <c r="Z78">
        <f>_xlfn.IFNA(Table8[[#This Row],[Component: Mitochondria]], 0)</f>
        <v>0</v>
      </c>
      <c r="AA78" t="e">
        <f>VLOOKUP(Table8[[#This Row],[Gene ID]],Table9[Process: Mitochondrial Translation],1,0)</f>
        <v>#N/A</v>
      </c>
    </row>
    <row r="79" spans="1:27" x14ac:dyDescent="0.35">
      <c r="A79" t="s">
        <v>1725</v>
      </c>
      <c r="B79" t="s">
        <v>524</v>
      </c>
      <c r="C79" s="9">
        <v>3.1144222803532299E-2</v>
      </c>
      <c r="D79" s="21">
        <v>2.1505642839258798</v>
      </c>
      <c r="E79" s="21">
        <v>4.3798966074058698E-3</v>
      </c>
      <c r="F79">
        <f>-LOG10(Table4[[#This Row],[Consortia FDR2]])</f>
        <v>2.3585361414052812</v>
      </c>
      <c r="H79" s="14" t="s">
        <v>1824</v>
      </c>
      <c r="I79" s="1" t="s">
        <v>619</v>
      </c>
      <c r="J79" s="9">
        <v>1.4459319010318299</v>
      </c>
      <c r="K79" s="9">
        <v>5.5965644421666801E-3</v>
      </c>
      <c r="L79">
        <f>-LOG10(Table6[[#This Row],[Consortia FDR]])</f>
        <v>2.2520784911501148</v>
      </c>
      <c r="N79" s="14" t="s">
        <v>2045</v>
      </c>
      <c r="O79" s="1" t="s">
        <v>103</v>
      </c>
      <c r="P79" s="9">
        <v>-1.3753845828698299</v>
      </c>
      <c r="Q79" s="9">
        <v>1.6548967221671498E-2</v>
      </c>
      <c r="R79">
        <f>-LOG10(Table7[[#This Row],[Consortia FDR]])</f>
        <v>1.7812291042402022</v>
      </c>
      <c r="T79" s="22" t="s">
        <v>2238</v>
      </c>
      <c r="U79" s="1" t="s">
        <v>458</v>
      </c>
      <c r="V79" s="9">
        <v>1.32361785966401</v>
      </c>
      <c r="W79" s="9">
        <v>1.7623477278647898E-2</v>
      </c>
      <c r="X79">
        <f t="shared" si="1"/>
        <v>1.7539083970627727</v>
      </c>
      <c r="Y79" t="e">
        <f>VLOOKUP(Table8[[#This Row],[Gene ID]],Table9[Component: Mitochondria],1,0)</f>
        <v>#N/A</v>
      </c>
      <c r="Z79">
        <f>_xlfn.IFNA(Table8[[#This Row],[Component: Mitochondria]], 0)</f>
        <v>0</v>
      </c>
      <c r="AA79" t="e">
        <f>VLOOKUP(Table8[[#This Row],[Gene ID]],Table9[Process: Mitochondrial Translation],1,0)</f>
        <v>#N/A</v>
      </c>
    </row>
    <row r="80" spans="1:27" x14ac:dyDescent="0.35">
      <c r="A80" t="s">
        <v>1273</v>
      </c>
      <c r="B80" t="s">
        <v>188</v>
      </c>
      <c r="C80" s="9">
        <v>1.06526930458115E-2</v>
      </c>
      <c r="D80" s="21">
        <v>-1.49743892947567</v>
      </c>
      <c r="E80" s="21">
        <v>4.5608224383143501E-3</v>
      </c>
      <c r="F80">
        <f>-LOG10(Table4[[#This Row],[Consortia FDR2]])</f>
        <v>2.3409568353585697</v>
      </c>
      <c r="H80" s="14" t="s">
        <v>1949</v>
      </c>
      <c r="I80" s="1" t="s">
        <v>1236</v>
      </c>
      <c r="J80" s="9">
        <v>4.9428822963775003</v>
      </c>
      <c r="K80" s="9">
        <v>5.5965644421666801E-3</v>
      </c>
      <c r="L80">
        <f>-LOG10(Table6[[#This Row],[Consortia FDR]])</f>
        <v>2.2520784911501148</v>
      </c>
      <c r="N80" s="14" t="s">
        <v>2110</v>
      </c>
      <c r="O80" s="1" t="s">
        <v>931</v>
      </c>
      <c r="P80" s="9">
        <v>1.4181645407989001</v>
      </c>
      <c r="Q80" s="9">
        <v>1.6548967221671498E-2</v>
      </c>
      <c r="R80">
        <f>-LOG10(Table7[[#This Row],[Consortia FDR]])</f>
        <v>1.7812291042402022</v>
      </c>
      <c r="T80" s="22" t="s">
        <v>2023</v>
      </c>
      <c r="U80" s="1" t="s">
        <v>60</v>
      </c>
      <c r="V80" s="9">
        <v>-1.53727418549151</v>
      </c>
      <c r="W80" s="9">
        <v>1.7709744425527599E-2</v>
      </c>
      <c r="X80">
        <f t="shared" si="1"/>
        <v>1.7517877061946781</v>
      </c>
      <c r="Y80" t="e">
        <f>VLOOKUP(Table8[[#This Row],[Gene ID]],Table9[Component: Mitochondria],1,0)</f>
        <v>#N/A</v>
      </c>
      <c r="Z80">
        <f>_xlfn.IFNA(Table8[[#This Row],[Component: Mitochondria]], 0)</f>
        <v>0</v>
      </c>
      <c r="AA80" t="e">
        <f>VLOOKUP(Table8[[#This Row],[Gene ID]],Table9[Process: Mitochondrial Translation],1,0)</f>
        <v>#N/A</v>
      </c>
    </row>
    <row r="81" spans="1:27" x14ac:dyDescent="0.35">
      <c r="A81" t="s">
        <v>1723</v>
      </c>
      <c r="B81" t="s">
        <v>1082</v>
      </c>
      <c r="C81" s="9">
        <v>3.1144222803532299E-2</v>
      </c>
      <c r="D81" s="21">
        <v>1.40680266332514</v>
      </c>
      <c r="E81" s="21">
        <v>4.6574703650734198E-3</v>
      </c>
      <c r="F81">
        <f>-LOG10(Table4[[#This Row],[Consortia FDR2]])</f>
        <v>2.3318498997867452</v>
      </c>
      <c r="H81" s="14" t="s">
        <v>1823</v>
      </c>
      <c r="I81" s="1" t="s">
        <v>1152</v>
      </c>
      <c r="J81" s="9">
        <v>1.52791779980523</v>
      </c>
      <c r="K81" s="9">
        <v>5.63184009582029E-3</v>
      </c>
      <c r="L81">
        <f>-LOG10(Table6[[#This Row],[Consortia FDR]])</f>
        <v>2.2493496845635206</v>
      </c>
      <c r="N81" s="14" t="s">
        <v>2280</v>
      </c>
      <c r="O81" s="1" t="s">
        <v>553</v>
      </c>
      <c r="P81" s="9">
        <v>2.18155092304981</v>
      </c>
      <c r="Q81" s="9">
        <v>1.6548967221671498E-2</v>
      </c>
      <c r="R81">
        <f>-LOG10(Table7[[#This Row],[Consortia FDR]])</f>
        <v>1.7812291042402022</v>
      </c>
      <c r="T81" s="22" t="s">
        <v>2387</v>
      </c>
      <c r="U81" s="1" t="s">
        <v>758</v>
      </c>
      <c r="V81" s="9">
        <v>-1.26314400891129</v>
      </c>
      <c r="W81" s="9">
        <v>1.8031784538108501E-2</v>
      </c>
      <c r="X81">
        <f t="shared" si="1"/>
        <v>1.7439612906540909</v>
      </c>
      <c r="Y81" t="e">
        <f>VLOOKUP(Table8[[#This Row],[Gene ID]],Table9[Component: Mitochondria],1,0)</f>
        <v>#N/A</v>
      </c>
      <c r="Z81">
        <f>_xlfn.IFNA(Table8[[#This Row],[Component: Mitochondria]], 0)</f>
        <v>0</v>
      </c>
      <c r="AA81" t="e">
        <f>VLOOKUP(Table8[[#This Row],[Gene ID]],Table9[Process: Mitochondrial Translation],1,0)</f>
        <v>#N/A</v>
      </c>
    </row>
    <row r="82" spans="1:27" x14ac:dyDescent="0.35">
      <c r="A82" t="s">
        <v>1412</v>
      </c>
      <c r="B82" t="s">
        <v>891</v>
      </c>
      <c r="C82" s="9">
        <v>7.82496143633956E-3</v>
      </c>
      <c r="D82" s="21">
        <v>2.63245980509816</v>
      </c>
      <c r="E82" s="21">
        <v>4.89049607671553E-3</v>
      </c>
      <c r="F82">
        <f>-LOG10(Table4[[#This Row],[Consortia FDR2]])</f>
        <v>2.310647085160054</v>
      </c>
      <c r="H82" s="14" t="s">
        <v>1332</v>
      </c>
      <c r="I82" s="1" t="s">
        <v>838</v>
      </c>
      <c r="J82" s="9">
        <v>2.45273959816948</v>
      </c>
      <c r="K82" s="9">
        <v>5.6764455491444803E-3</v>
      </c>
      <c r="L82">
        <f>-LOG10(Table6[[#This Row],[Consortia FDR]])</f>
        <v>2.2459235237253647</v>
      </c>
      <c r="N82" s="14" t="s">
        <v>2053</v>
      </c>
      <c r="O82" s="1" t="s">
        <v>115</v>
      </c>
      <c r="P82" s="9">
        <v>2.2468197590367098</v>
      </c>
      <c r="Q82" s="9">
        <v>1.70991297534187E-2</v>
      </c>
      <c r="R82">
        <f>-LOG10(Table7[[#This Row],[Consortia FDR]])</f>
        <v>1.7670259921169427</v>
      </c>
      <c r="T82" s="22" t="s">
        <v>2350</v>
      </c>
      <c r="U82" s="1" t="s">
        <v>689</v>
      </c>
      <c r="V82" s="9">
        <v>1.69184921359754</v>
      </c>
      <c r="W82" s="9">
        <v>1.8359310555882899E-2</v>
      </c>
      <c r="X82">
        <f t="shared" si="1"/>
        <v>1.7361436318165648</v>
      </c>
      <c r="Y82" t="str">
        <f>VLOOKUP(Table8[[#This Row],[Gene ID]],Table9[Component: Mitochondria],1,0)</f>
        <v>RSM19</v>
      </c>
      <c r="Z82" t="str">
        <f>_xlfn.IFNA(Table8[[#This Row],[Component: Mitochondria]], 0)</f>
        <v>RSM19</v>
      </c>
      <c r="AA82" t="str">
        <f>VLOOKUP(Table8[[#This Row],[Gene ID]],Table9[Process: Mitochondrial Translation],1,0)</f>
        <v>RSM19</v>
      </c>
    </row>
    <row r="83" spans="1:27" x14ac:dyDescent="0.35">
      <c r="A83" t="s">
        <v>2242</v>
      </c>
      <c r="B83" t="s">
        <v>1053</v>
      </c>
      <c r="C83" s="9">
        <v>2.82756402088301E-2</v>
      </c>
      <c r="D83" s="21">
        <v>1.6521255291914001</v>
      </c>
      <c r="E83" s="21">
        <v>4.89049607671553E-3</v>
      </c>
      <c r="F83">
        <f>-LOG10(Table4[[#This Row],[Consortia FDR2]])</f>
        <v>2.310647085160054</v>
      </c>
      <c r="H83" s="14" t="s">
        <v>2141</v>
      </c>
      <c r="I83" s="1" t="s">
        <v>278</v>
      </c>
      <c r="J83" s="9">
        <v>1.9272065210543501</v>
      </c>
      <c r="K83" s="9">
        <v>5.6764455491444803E-3</v>
      </c>
      <c r="L83">
        <f>-LOG10(Table6[[#This Row],[Consortia FDR]])</f>
        <v>2.2459235237253647</v>
      </c>
      <c r="N83" s="14" t="s">
        <v>2214</v>
      </c>
      <c r="O83" s="1" t="s">
        <v>399</v>
      </c>
      <c r="P83" s="9">
        <v>1.3431988490636999</v>
      </c>
      <c r="Q83" s="9">
        <v>1.70991297534187E-2</v>
      </c>
      <c r="R83">
        <f>-LOG10(Table7[[#This Row],[Consortia FDR]])</f>
        <v>1.7670259921169427</v>
      </c>
      <c r="T83" s="22" t="s">
        <v>2345</v>
      </c>
      <c r="U83" s="1" t="s">
        <v>685</v>
      </c>
      <c r="V83" s="9">
        <v>1.5035232423737701</v>
      </c>
      <c r="W83" s="9">
        <v>1.8383838222194099E-2</v>
      </c>
      <c r="X83">
        <f t="shared" si="1"/>
        <v>1.7355638104311131</v>
      </c>
      <c r="Y83" t="e">
        <f>VLOOKUP(Table8[[#This Row],[Gene ID]],Table9[Component: Mitochondria],1,0)</f>
        <v>#N/A</v>
      </c>
      <c r="Z83">
        <f>_xlfn.IFNA(Table8[[#This Row],[Component: Mitochondria]], 0)</f>
        <v>0</v>
      </c>
      <c r="AA83" t="e">
        <f>VLOOKUP(Table8[[#This Row],[Gene ID]],Table9[Process: Mitochondrial Translation],1,0)</f>
        <v>#N/A</v>
      </c>
    </row>
    <row r="84" spans="1:27" x14ac:dyDescent="0.35">
      <c r="A84" t="s">
        <v>1716</v>
      </c>
      <c r="B84" t="s">
        <v>513</v>
      </c>
      <c r="C84" s="9">
        <v>3.11392150520464E-2</v>
      </c>
      <c r="D84" s="21">
        <v>1.54891463262921</v>
      </c>
      <c r="E84" s="21">
        <v>4.8990574514551997E-3</v>
      </c>
      <c r="F84">
        <f>-LOG10(Table4[[#This Row],[Consortia FDR2]])</f>
        <v>2.3098874675239367</v>
      </c>
      <c r="H84" s="14" t="s">
        <v>1271</v>
      </c>
      <c r="I84" s="1" t="s">
        <v>87</v>
      </c>
      <c r="J84" s="9">
        <v>2.4545734573785301</v>
      </c>
      <c r="K84" s="9">
        <v>5.7156150684335603E-3</v>
      </c>
      <c r="L84">
        <f>-LOG10(Table6[[#This Row],[Consortia FDR]])</f>
        <v>2.2429370274815645</v>
      </c>
      <c r="N84" s="14" t="s">
        <v>2329</v>
      </c>
      <c r="O84" s="1" t="s">
        <v>662</v>
      </c>
      <c r="P84" s="9">
        <v>1.35235466533641</v>
      </c>
      <c r="Q84" s="9">
        <v>1.70991297534187E-2</v>
      </c>
      <c r="R84">
        <f>-LOG10(Table7[[#This Row],[Consortia FDR]])</f>
        <v>1.7670259921169427</v>
      </c>
      <c r="T84" s="22" t="s">
        <v>2410</v>
      </c>
      <c r="U84" s="1" t="s">
        <v>792</v>
      </c>
      <c r="V84" s="9">
        <v>1.3207144844576899</v>
      </c>
      <c r="W84" s="9">
        <v>1.8462232271433499E-2</v>
      </c>
      <c r="X84">
        <f t="shared" si="1"/>
        <v>1.7337157895205972</v>
      </c>
      <c r="Y84" t="str">
        <f>VLOOKUP(Table8[[#This Row],[Gene ID]],Table9[Component: Mitochondria],1,0)</f>
        <v>AIM45</v>
      </c>
      <c r="Z84" t="str">
        <f>_xlfn.IFNA(Table8[[#This Row],[Component: Mitochondria]], 0)</f>
        <v>AIM45</v>
      </c>
      <c r="AA84" t="e">
        <f>VLOOKUP(Table8[[#This Row],[Gene ID]],Table9[Process: Mitochondrial Translation],1,0)</f>
        <v>#N/A</v>
      </c>
    </row>
    <row r="85" spans="1:27" x14ac:dyDescent="0.35">
      <c r="A85" t="s">
        <v>2028</v>
      </c>
      <c r="B85" t="s">
        <v>66</v>
      </c>
      <c r="C85" s="9">
        <v>2.0782623384304698E-3</v>
      </c>
      <c r="D85" s="21">
        <v>1.4555699731606</v>
      </c>
      <c r="E85" s="21">
        <v>4.9133668790894598E-3</v>
      </c>
      <c r="F85">
        <f>-LOG10(Table4[[#This Row],[Consortia FDR2]])</f>
        <v>2.3086208060635816</v>
      </c>
      <c r="H85" s="14" t="s">
        <v>1552</v>
      </c>
      <c r="I85" s="1" t="s">
        <v>987</v>
      </c>
      <c r="J85" s="9">
        <v>-1.7452575800718</v>
      </c>
      <c r="K85" s="9">
        <v>5.7156150684335603E-3</v>
      </c>
      <c r="L85">
        <f>-LOG10(Table6[[#This Row],[Consortia FDR]])</f>
        <v>2.2429370274815645</v>
      </c>
      <c r="N85" s="14" t="s">
        <v>208</v>
      </c>
      <c r="O85" s="1" t="s">
        <v>208</v>
      </c>
      <c r="P85" s="9">
        <v>-1.71489394779342</v>
      </c>
      <c r="Q85" s="9">
        <v>1.7190200266194899E-2</v>
      </c>
      <c r="R85">
        <f>-LOG10(Table7[[#This Row],[Consortia FDR]])</f>
        <v>1.7647190637436208</v>
      </c>
      <c r="T85" s="22" t="s">
        <v>2407</v>
      </c>
      <c r="U85" s="1" t="s">
        <v>787</v>
      </c>
      <c r="V85" s="9">
        <v>1.6062029352515901</v>
      </c>
      <c r="W85" s="9">
        <v>1.8462232271433499E-2</v>
      </c>
      <c r="X85">
        <f t="shared" si="1"/>
        <v>1.7337157895205972</v>
      </c>
      <c r="Y85" t="str">
        <f>VLOOKUP(Table8[[#This Row],[Gene ID]],Table9[Component: Mitochondria],1,0)</f>
        <v>ATP15</v>
      </c>
      <c r="Z85" t="str">
        <f>_xlfn.IFNA(Table8[[#This Row],[Component: Mitochondria]], 0)</f>
        <v>ATP15</v>
      </c>
      <c r="AA85" t="e">
        <f>VLOOKUP(Table8[[#This Row],[Gene ID]],Table9[Process: Mitochondrial Translation],1,0)</f>
        <v>#N/A</v>
      </c>
    </row>
    <row r="86" spans="1:27" x14ac:dyDescent="0.35">
      <c r="A86" t="s">
        <v>1598</v>
      </c>
      <c r="B86" t="s">
        <v>1017</v>
      </c>
      <c r="C86" s="9">
        <v>2.2231321688472701E-2</v>
      </c>
      <c r="D86" s="21">
        <v>1.6742808396533699</v>
      </c>
      <c r="E86" s="21">
        <v>4.9584426514745397E-3</v>
      </c>
      <c r="F86">
        <f>-LOG10(Table4[[#This Row],[Consortia FDR2]])</f>
        <v>2.3046547053794835</v>
      </c>
      <c r="H86" s="14" t="s">
        <v>1606</v>
      </c>
      <c r="I86" s="1" t="s">
        <v>384</v>
      </c>
      <c r="J86" s="9">
        <v>-1.4332130021081799</v>
      </c>
      <c r="K86" s="9">
        <v>5.7156150684335603E-3</v>
      </c>
      <c r="L86">
        <f>-LOG10(Table6[[#This Row],[Consortia FDR]])</f>
        <v>2.2429370274815645</v>
      </c>
      <c r="N86" s="14" t="s">
        <v>2152</v>
      </c>
      <c r="O86" s="1" t="s">
        <v>294</v>
      </c>
      <c r="P86" s="9">
        <v>-3.7230685804634902</v>
      </c>
      <c r="Q86" s="9">
        <v>1.7190200266194899E-2</v>
      </c>
      <c r="R86">
        <f>-LOG10(Table7[[#This Row],[Consortia FDR]])</f>
        <v>1.7647190637436208</v>
      </c>
      <c r="T86" s="22" t="s">
        <v>2147</v>
      </c>
      <c r="U86" s="1" t="s">
        <v>288</v>
      </c>
      <c r="V86" s="9">
        <v>1.6025375447339001</v>
      </c>
      <c r="W86" s="9">
        <v>1.8462232271433499E-2</v>
      </c>
      <c r="X86">
        <f t="shared" si="1"/>
        <v>1.7337157895205972</v>
      </c>
      <c r="Y86" t="e">
        <f>VLOOKUP(Table8[[#This Row],[Gene ID]],Table9[Component: Mitochondria],1,0)</f>
        <v>#N/A</v>
      </c>
      <c r="Z86">
        <f>_xlfn.IFNA(Table8[[#This Row],[Component: Mitochondria]], 0)</f>
        <v>0</v>
      </c>
      <c r="AA86" t="e">
        <f>VLOOKUP(Table8[[#This Row],[Gene ID]],Table9[Process: Mitochondrial Translation],1,0)</f>
        <v>#N/A</v>
      </c>
    </row>
    <row r="87" spans="1:27" x14ac:dyDescent="0.35">
      <c r="A87" t="s">
        <v>2002</v>
      </c>
      <c r="B87" t="s">
        <v>1262</v>
      </c>
      <c r="C87" s="9">
        <v>4.9030540654444399E-2</v>
      </c>
      <c r="D87" s="21">
        <v>1.64104898780317</v>
      </c>
      <c r="E87" s="21">
        <v>5.0755284305113299E-3</v>
      </c>
      <c r="F87">
        <f>-LOG10(Table4[[#This Row],[Consortia FDR2]])</f>
        <v>2.2945187351865717</v>
      </c>
      <c r="H87" s="14" t="s">
        <v>1830</v>
      </c>
      <c r="I87" s="1" t="s">
        <v>623</v>
      </c>
      <c r="J87" s="9">
        <v>1.6564859915697501</v>
      </c>
      <c r="K87" s="9">
        <v>5.7156150684335603E-3</v>
      </c>
      <c r="L87">
        <f>-LOG10(Table6[[#This Row],[Consortia FDR]])</f>
        <v>2.2429370274815645</v>
      </c>
      <c r="N87" s="14" t="s">
        <v>397</v>
      </c>
      <c r="O87" s="1" t="s">
        <v>397</v>
      </c>
      <c r="P87" s="9">
        <v>1.4262723202849299</v>
      </c>
      <c r="Q87" s="9">
        <v>1.7265740470201501E-2</v>
      </c>
      <c r="R87">
        <f>-LOG10(Table7[[#This Row],[Consortia FDR]])</f>
        <v>1.7628147914687908</v>
      </c>
      <c r="T87" s="22" t="s">
        <v>2057</v>
      </c>
      <c r="U87" s="1" t="s">
        <v>121</v>
      </c>
      <c r="V87" s="9">
        <v>-1.8670318800322701</v>
      </c>
      <c r="W87" s="9">
        <v>1.8462232271433499E-2</v>
      </c>
      <c r="X87">
        <f t="shared" si="1"/>
        <v>1.7337157895205972</v>
      </c>
      <c r="Y87" t="e">
        <f>VLOOKUP(Table8[[#This Row],[Gene ID]],Table9[Component: Mitochondria],1,0)</f>
        <v>#N/A</v>
      </c>
      <c r="Z87">
        <f>_xlfn.IFNA(Table8[[#This Row],[Component: Mitochondria]], 0)</f>
        <v>0</v>
      </c>
      <c r="AA87" t="e">
        <f>VLOOKUP(Table8[[#This Row],[Gene ID]],Table9[Process: Mitochondrial Translation],1,0)</f>
        <v>#N/A</v>
      </c>
    </row>
    <row r="88" spans="1:27" x14ac:dyDescent="0.35">
      <c r="A88" t="s">
        <v>1276</v>
      </c>
      <c r="B88" t="s">
        <v>302</v>
      </c>
      <c r="C88" s="9">
        <v>1.74378798579451E-2</v>
      </c>
      <c r="D88" s="21">
        <v>3.1727100594515898</v>
      </c>
      <c r="E88" s="21">
        <v>5.16315407768913E-3</v>
      </c>
      <c r="F88">
        <f>-LOG10(Table4[[#This Row],[Consortia FDR2]])</f>
        <v>2.2870849146406078</v>
      </c>
      <c r="H88" s="14" t="s">
        <v>1873</v>
      </c>
      <c r="I88" s="1" t="s">
        <v>1178</v>
      </c>
      <c r="J88" s="9">
        <v>1.9565666801630699</v>
      </c>
      <c r="K88" s="9">
        <v>5.7156150684335603E-3</v>
      </c>
      <c r="L88">
        <f>-LOG10(Table6[[#This Row],[Consortia FDR]])</f>
        <v>2.2429370274815645</v>
      </c>
      <c r="N88" s="14" t="s">
        <v>2270</v>
      </c>
      <c r="O88" s="1" t="s">
        <v>527</v>
      </c>
      <c r="P88" s="9">
        <v>1.2970332928834201</v>
      </c>
      <c r="Q88" s="9">
        <v>1.7265740470201501E-2</v>
      </c>
      <c r="R88">
        <f>-LOG10(Table7[[#This Row],[Consortia FDR]])</f>
        <v>1.7628147914687908</v>
      </c>
      <c r="T88" s="22" t="s">
        <v>2247</v>
      </c>
      <c r="U88" s="1" t="s">
        <v>474</v>
      </c>
      <c r="V88" s="9">
        <v>1.2753045505987901</v>
      </c>
      <c r="W88" s="9">
        <v>1.8780924014244499E-2</v>
      </c>
      <c r="X88">
        <f t="shared" si="1"/>
        <v>1.7262830444226416</v>
      </c>
      <c r="Y88" t="e">
        <f>VLOOKUP(Table8[[#This Row],[Gene ID]],Table9[Component: Mitochondria],1,0)</f>
        <v>#N/A</v>
      </c>
      <c r="Z88">
        <f>_xlfn.IFNA(Table8[[#This Row],[Component: Mitochondria]], 0)</f>
        <v>0</v>
      </c>
      <c r="AA88" t="e">
        <f>VLOOKUP(Table8[[#This Row],[Gene ID]],Table9[Process: Mitochondrial Translation],1,0)</f>
        <v>#N/A</v>
      </c>
    </row>
    <row r="89" spans="1:27" x14ac:dyDescent="0.35">
      <c r="A89" t="s">
        <v>2036</v>
      </c>
      <c r="B89" t="s">
        <v>80</v>
      </c>
      <c r="C89" s="9">
        <v>3.51332576894567E-3</v>
      </c>
      <c r="D89" s="21">
        <v>1.5885053363886801</v>
      </c>
      <c r="E89" s="21">
        <v>5.2205533495586903E-3</v>
      </c>
      <c r="F89">
        <f>-LOG10(Table4[[#This Row],[Consortia FDR2]])</f>
        <v>2.2822834617633818</v>
      </c>
      <c r="H89" s="14" t="s">
        <v>2004</v>
      </c>
      <c r="I89" s="1" t="s">
        <v>812</v>
      </c>
      <c r="J89" s="9">
        <v>4.3851348878004401</v>
      </c>
      <c r="K89" s="9">
        <v>5.7156150684335603E-3</v>
      </c>
      <c r="L89">
        <f>-LOG10(Table6[[#This Row],[Consortia FDR]])</f>
        <v>2.2429370274815645</v>
      </c>
      <c r="N89" s="14" t="s">
        <v>2418</v>
      </c>
      <c r="O89" s="1" t="s">
        <v>1261</v>
      </c>
      <c r="P89" s="9">
        <v>1.2793203534677999</v>
      </c>
      <c r="Q89" s="9">
        <v>1.7265740470201501E-2</v>
      </c>
      <c r="R89">
        <f>-LOG10(Table7[[#This Row],[Consortia FDR]])</f>
        <v>1.7628147914687908</v>
      </c>
      <c r="T89" s="22" t="s">
        <v>2363</v>
      </c>
      <c r="U89" s="1" t="s">
        <v>1214</v>
      </c>
      <c r="V89" s="9">
        <v>-3.21436616939818</v>
      </c>
      <c r="W89" s="9">
        <v>1.8883770446841999E-2</v>
      </c>
      <c r="X89">
        <f t="shared" si="1"/>
        <v>1.7239112875394358</v>
      </c>
      <c r="Y89" t="e">
        <f>VLOOKUP(Table8[[#This Row],[Gene ID]],Table9[Component: Mitochondria],1,0)</f>
        <v>#N/A</v>
      </c>
      <c r="Z89">
        <f>_xlfn.IFNA(Table8[[#This Row],[Component: Mitochondria]], 0)</f>
        <v>0</v>
      </c>
      <c r="AA89" t="e">
        <f>VLOOKUP(Table8[[#This Row],[Gene ID]],Table9[Process: Mitochondrial Translation],1,0)</f>
        <v>#N/A</v>
      </c>
    </row>
    <row r="90" spans="1:27" x14ac:dyDescent="0.35">
      <c r="A90" t="s">
        <v>1351</v>
      </c>
      <c r="B90" t="s">
        <v>86</v>
      </c>
      <c r="C90" s="9">
        <v>3.8257763188954399E-3</v>
      </c>
      <c r="D90" s="21">
        <v>1.6850022092041199</v>
      </c>
      <c r="E90" s="21">
        <v>5.2205533495586903E-3</v>
      </c>
      <c r="F90">
        <f>-LOG10(Table4[[#This Row],[Consortia FDR2]])</f>
        <v>2.2822834617633818</v>
      </c>
      <c r="H90" s="14" t="s">
        <v>1357</v>
      </c>
      <c r="I90" s="1" t="s">
        <v>100</v>
      </c>
      <c r="J90" s="9">
        <v>1.7529581145935</v>
      </c>
      <c r="K90" s="9">
        <v>5.8176078319778996E-3</v>
      </c>
      <c r="L90">
        <f>-LOG10(Table6[[#This Row],[Consortia FDR]])</f>
        <v>2.235255558123062</v>
      </c>
      <c r="N90" s="14" t="s">
        <v>2238</v>
      </c>
      <c r="O90" s="1" t="s">
        <v>458</v>
      </c>
      <c r="P90" s="9">
        <v>1.32361785966401</v>
      </c>
      <c r="Q90" s="9">
        <v>1.7623477278647898E-2</v>
      </c>
      <c r="R90">
        <f>-LOG10(Table7[[#This Row],[Consortia FDR]])</f>
        <v>1.7539083970627727</v>
      </c>
      <c r="T90" s="22" t="s">
        <v>2397</v>
      </c>
      <c r="U90" s="1" t="s">
        <v>770</v>
      </c>
      <c r="V90" s="9">
        <v>1.4623169168141601</v>
      </c>
      <c r="W90" s="9">
        <v>1.8883770446841999E-2</v>
      </c>
      <c r="X90">
        <f t="shared" si="1"/>
        <v>1.7239112875394358</v>
      </c>
      <c r="Y90" t="str">
        <f>VLOOKUP(Table8[[#This Row],[Gene ID]],Table9[Component: Mitochondria],1,0)</f>
        <v>MRPL40</v>
      </c>
      <c r="Z90" t="str">
        <f>_xlfn.IFNA(Table8[[#This Row],[Component: Mitochondria]], 0)</f>
        <v>MRPL40</v>
      </c>
      <c r="AA90" t="str">
        <f>VLOOKUP(Table8[[#This Row],[Gene ID]],Table9[Process: Mitochondrial Translation],1,0)</f>
        <v>MRPL40</v>
      </c>
    </row>
    <row r="91" spans="1:27" x14ac:dyDescent="0.35">
      <c r="A91" t="s">
        <v>1463</v>
      </c>
      <c r="B91" t="s">
        <v>214</v>
      </c>
      <c r="C91" s="9">
        <v>1.2148177348632201E-2</v>
      </c>
      <c r="D91" s="21">
        <v>1.65676983122176</v>
      </c>
      <c r="E91" s="21">
        <v>5.2205533495586903E-3</v>
      </c>
      <c r="F91">
        <f>-LOG10(Table4[[#This Row],[Consortia FDR2]])</f>
        <v>2.2822834617633818</v>
      </c>
      <c r="H91" s="14" t="s">
        <v>2181</v>
      </c>
      <c r="I91" s="1" t="s">
        <v>344</v>
      </c>
      <c r="J91" s="9">
        <v>1.4742058379498999</v>
      </c>
      <c r="K91" s="9">
        <v>5.8176078319778996E-3</v>
      </c>
      <c r="L91">
        <f>-LOG10(Table6[[#This Row],[Consortia FDR]])</f>
        <v>2.235255558123062</v>
      </c>
      <c r="N91" s="14" t="s">
        <v>2361</v>
      </c>
      <c r="O91" s="1" t="s">
        <v>706</v>
      </c>
      <c r="P91" s="9">
        <v>1.33561979941544</v>
      </c>
      <c r="Q91" s="9">
        <v>1.7634409287437699E-2</v>
      </c>
      <c r="R91">
        <f>-LOG10(Table7[[#This Row],[Consortia FDR]])</f>
        <v>1.7536390836292082</v>
      </c>
      <c r="T91" s="22" t="s">
        <v>64</v>
      </c>
      <c r="U91" s="1" t="s">
        <v>64</v>
      </c>
      <c r="V91" s="9">
        <v>2.2055722876678199</v>
      </c>
      <c r="W91" s="9">
        <v>1.8940972470472599E-2</v>
      </c>
      <c r="X91">
        <f t="shared" si="1"/>
        <v>1.7225977271427775</v>
      </c>
      <c r="Y91" t="e">
        <f>VLOOKUP(Table8[[#This Row],[Gene ID]],Table9[Component: Mitochondria],1,0)</f>
        <v>#N/A</v>
      </c>
      <c r="Z91">
        <f>_xlfn.IFNA(Table8[[#This Row],[Component: Mitochondria]], 0)</f>
        <v>0</v>
      </c>
      <c r="AA91" t="e">
        <f>VLOOKUP(Table8[[#This Row],[Gene ID]],Table9[Process: Mitochondrial Translation],1,0)</f>
        <v>#N/A</v>
      </c>
    </row>
    <row r="92" spans="1:27" x14ac:dyDescent="0.35">
      <c r="A92" t="s">
        <v>1745</v>
      </c>
      <c r="B92" t="s">
        <v>1092</v>
      </c>
      <c r="C92" s="9">
        <v>3.2521354056040598E-2</v>
      </c>
      <c r="D92" s="21">
        <v>1.54873566830082</v>
      </c>
      <c r="E92" s="21">
        <v>5.2205533495586903E-3</v>
      </c>
      <c r="F92">
        <f>-LOG10(Table4[[#This Row],[Consortia FDR2]])</f>
        <v>2.2822834617633818</v>
      </c>
      <c r="H92" s="14" t="s">
        <v>1471</v>
      </c>
      <c r="I92" s="1" t="s">
        <v>223</v>
      </c>
      <c r="J92" s="9">
        <v>2.58641198071764</v>
      </c>
      <c r="K92" s="9">
        <v>5.9090061318447197E-3</v>
      </c>
      <c r="L92">
        <f>-LOG10(Table6[[#This Row],[Consortia FDR]])</f>
        <v>2.2284855593476403</v>
      </c>
      <c r="N92" s="14" t="s">
        <v>2023</v>
      </c>
      <c r="O92" s="1" t="s">
        <v>60</v>
      </c>
      <c r="P92" s="9">
        <v>-1.53727418549151</v>
      </c>
      <c r="Q92" s="9">
        <v>1.7709744425527599E-2</v>
      </c>
      <c r="R92">
        <f>-LOG10(Table7[[#This Row],[Consortia FDR]])</f>
        <v>1.7517877061946781</v>
      </c>
      <c r="T92" s="22" t="s">
        <v>2360</v>
      </c>
      <c r="U92" s="1" t="s">
        <v>705</v>
      </c>
      <c r="V92" s="9">
        <v>1.2318880067339499</v>
      </c>
      <c r="W92" s="9">
        <v>1.9015269900791901E-2</v>
      </c>
      <c r="X92">
        <f t="shared" si="1"/>
        <v>1.7208975058772895</v>
      </c>
      <c r="Y92" t="e">
        <f>VLOOKUP(Table8[[#This Row],[Gene ID]],Table9[Component: Mitochondria],1,0)</f>
        <v>#N/A</v>
      </c>
      <c r="Z92">
        <f>_xlfn.IFNA(Table8[[#This Row],[Component: Mitochondria]], 0)</f>
        <v>0</v>
      </c>
      <c r="AA92" t="e">
        <f>VLOOKUP(Table8[[#This Row],[Gene ID]],Table9[Process: Mitochondrial Translation],1,0)</f>
        <v>#N/A</v>
      </c>
    </row>
    <row r="93" spans="1:27" x14ac:dyDescent="0.35">
      <c r="A93" t="s">
        <v>1892</v>
      </c>
      <c r="B93" t="s">
        <v>686</v>
      </c>
      <c r="C93" s="9">
        <v>4.2732860350778397E-2</v>
      </c>
      <c r="D93" s="21">
        <v>2.2190931629591302</v>
      </c>
      <c r="E93" s="21">
        <v>5.2205533495586903E-3</v>
      </c>
      <c r="F93">
        <f>-LOG10(Table4[[#This Row],[Consortia FDR2]])</f>
        <v>2.2822834617633818</v>
      </c>
      <c r="H93" s="14" t="s">
        <v>1643</v>
      </c>
      <c r="I93" s="1" t="s">
        <v>426</v>
      </c>
      <c r="J93" s="9">
        <v>2.2992105117149899</v>
      </c>
      <c r="K93" s="9">
        <v>5.9548463624615796E-3</v>
      </c>
      <c r="L93">
        <f>-LOG10(Table6[[#This Row],[Consortia FDR]])</f>
        <v>2.2251294390167864</v>
      </c>
      <c r="N93" s="14" t="s">
        <v>2387</v>
      </c>
      <c r="O93" s="1" t="s">
        <v>758</v>
      </c>
      <c r="P93" s="9">
        <v>-1.26314400891129</v>
      </c>
      <c r="Q93" s="9">
        <v>1.8031784538108501E-2</v>
      </c>
      <c r="R93">
        <f>-LOG10(Table7[[#This Row],[Consortia FDR]])</f>
        <v>1.7439612906540909</v>
      </c>
      <c r="T93" s="22" t="s">
        <v>2243</v>
      </c>
      <c r="U93" s="1" t="s">
        <v>465</v>
      </c>
      <c r="V93" s="9">
        <v>1.45002008203059</v>
      </c>
      <c r="W93" s="9">
        <v>1.95413940109741E-2</v>
      </c>
      <c r="X93">
        <f t="shared" si="1"/>
        <v>1.7090444585456313</v>
      </c>
      <c r="Y93" t="str">
        <f>VLOOKUP(Table8[[#This Row],[Gene ID]],Table9[Component: Mitochondria],1,0)</f>
        <v>SSC1</v>
      </c>
      <c r="Z93" t="str">
        <f>_xlfn.IFNA(Table8[[#This Row],[Component: Mitochondria]], 0)</f>
        <v>SSC1</v>
      </c>
      <c r="AA93" t="e">
        <f>VLOOKUP(Table8[[#This Row],[Gene ID]],Table9[Process: Mitochondrial Translation],1,0)</f>
        <v>#N/A</v>
      </c>
    </row>
    <row r="94" spans="1:27" x14ac:dyDescent="0.35">
      <c r="A94" t="s">
        <v>2121</v>
      </c>
      <c r="B94" t="s">
        <v>945</v>
      </c>
      <c r="C94" s="9">
        <v>1.3922981929459601E-2</v>
      </c>
      <c r="D94" s="21">
        <v>1.74550157030255</v>
      </c>
      <c r="E94" s="21">
        <v>5.2546967218510604E-3</v>
      </c>
      <c r="F94">
        <f>-LOG10(Table4[[#This Row],[Consortia FDR2]])</f>
        <v>2.2794523444934773</v>
      </c>
      <c r="H94" s="14" t="s">
        <v>131</v>
      </c>
      <c r="I94" s="1" t="s">
        <v>131</v>
      </c>
      <c r="J94" s="9">
        <v>2.7588740952239599</v>
      </c>
      <c r="K94" s="9">
        <v>5.9739233718318499E-3</v>
      </c>
      <c r="L94">
        <f>-LOG10(Table6[[#This Row],[Consortia FDR]])</f>
        <v>2.2237403524389583</v>
      </c>
      <c r="N94" s="14" t="s">
        <v>2350</v>
      </c>
      <c r="O94" s="1" t="s">
        <v>689</v>
      </c>
      <c r="P94" s="9">
        <v>1.69184921359754</v>
      </c>
      <c r="Q94" s="9">
        <v>1.8359310555882899E-2</v>
      </c>
      <c r="R94">
        <f>-LOG10(Table7[[#This Row],[Consortia FDR]])</f>
        <v>1.7361436318165648</v>
      </c>
      <c r="T94" s="22" t="s">
        <v>2392</v>
      </c>
      <c r="U94" s="1" t="s">
        <v>1248</v>
      </c>
      <c r="V94" s="9">
        <v>1.3632432071002101</v>
      </c>
      <c r="W94" s="9">
        <v>1.95593459628528E-2</v>
      </c>
      <c r="X94">
        <f t="shared" si="1"/>
        <v>1.7086456715051128</v>
      </c>
      <c r="Y94" t="e">
        <f>VLOOKUP(Table8[[#This Row],[Gene ID]],Table9[Component: Mitochondria],1,0)</f>
        <v>#N/A</v>
      </c>
      <c r="Z94">
        <f>_xlfn.IFNA(Table8[[#This Row],[Component: Mitochondria]], 0)</f>
        <v>0</v>
      </c>
      <c r="AA94" t="e">
        <f>VLOOKUP(Table8[[#This Row],[Gene ID]],Table9[Process: Mitochondrial Translation],1,0)</f>
        <v>#N/A</v>
      </c>
    </row>
    <row r="95" spans="1:27" x14ac:dyDescent="0.35">
      <c r="A95" t="s">
        <v>2292</v>
      </c>
      <c r="B95" t="s">
        <v>575</v>
      </c>
      <c r="C95" s="9">
        <v>3.4147852163420402E-2</v>
      </c>
      <c r="D95" s="21">
        <v>1.65493304310248</v>
      </c>
      <c r="E95" s="21">
        <v>5.34441755549191E-3</v>
      </c>
      <c r="F95">
        <f>-LOG10(Table4[[#This Row],[Consortia FDR2]])</f>
        <v>2.2720996180920583</v>
      </c>
      <c r="H95" s="14" t="s">
        <v>1392</v>
      </c>
      <c r="I95" s="1" t="s">
        <v>136</v>
      </c>
      <c r="J95" s="9">
        <v>2.0010723343914298</v>
      </c>
      <c r="K95" s="9">
        <v>5.9739233718318499E-3</v>
      </c>
      <c r="L95">
        <f>-LOG10(Table6[[#This Row],[Consortia FDR]])</f>
        <v>2.2237403524389583</v>
      </c>
      <c r="N95" s="14" t="s">
        <v>2345</v>
      </c>
      <c r="O95" s="1" t="s">
        <v>685</v>
      </c>
      <c r="P95" s="9">
        <v>1.5035232423737701</v>
      </c>
      <c r="Q95" s="9">
        <v>1.8383838222194099E-2</v>
      </c>
      <c r="R95">
        <f>-LOG10(Table7[[#This Row],[Consortia FDR]])</f>
        <v>1.7355638104311131</v>
      </c>
      <c r="T95" s="22" t="s">
        <v>2197</v>
      </c>
      <c r="U95" s="1" t="s">
        <v>1014</v>
      </c>
      <c r="V95" s="9">
        <v>-1.38845246210509</v>
      </c>
      <c r="W95" s="9">
        <v>1.95593459628528E-2</v>
      </c>
      <c r="X95">
        <f t="shared" si="1"/>
        <v>1.7086456715051128</v>
      </c>
      <c r="Y95" t="e">
        <f>VLOOKUP(Table8[[#This Row],[Gene ID]],Table9[Component: Mitochondria],1,0)</f>
        <v>#N/A</v>
      </c>
      <c r="Z95">
        <f>_xlfn.IFNA(Table8[[#This Row],[Component: Mitochondria]], 0)</f>
        <v>0</v>
      </c>
      <c r="AA95" t="e">
        <f>VLOOKUP(Table8[[#This Row],[Gene ID]],Table9[Process: Mitochondrial Translation],1,0)</f>
        <v>#N/A</v>
      </c>
    </row>
    <row r="96" spans="1:27" x14ac:dyDescent="0.35">
      <c r="A96" t="s">
        <v>967</v>
      </c>
      <c r="B96" t="s">
        <v>967</v>
      </c>
      <c r="C96" s="9">
        <v>1.70991297534187E-2</v>
      </c>
      <c r="D96" s="21">
        <v>-2.3144975364337399</v>
      </c>
      <c r="E96" s="21">
        <v>5.35707957491449E-3</v>
      </c>
      <c r="F96">
        <f>-LOG10(Table4[[#This Row],[Consortia FDR2]])</f>
        <v>2.2710719024997208</v>
      </c>
      <c r="H96" s="14" t="s">
        <v>1522</v>
      </c>
      <c r="I96" s="1" t="s">
        <v>963</v>
      </c>
      <c r="J96" s="9">
        <v>6.40932911766535</v>
      </c>
      <c r="K96" s="9">
        <v>5.9739233718318499E-3</v>
      </c>
      <c r="L96">
        <f>-LOG10(Table6[[#This Row],[Consortia FDR]])</f>
        <v>2.2237403524389583</v>
      </c>
      <c r="N96" s="14" t="s">
        <v>2057</v>
      </c>
      <c r="O96" s="1" t="s">
        <v>121</v>
      </c>
      <c r="P96" s="9">
        <v>-1.8670318800322701</v>
      </c>
      <c r="Q96" s="9">
        <v>1.8462232271433499E-2</v>
      </c>
      <c r="R96">
        <f>-LOG10(Table7[[#This Row],[Consortia FDR]])</f>
        <v>1.7337157895205972</v>
      </c>
      <c r="T96" s="22" t="s">
        <v>2085</v>
      </c>
      <c r="U96" s="1" t="s">
        <v>178</v>
      </c>
      <c r="V96" s="9">
        <v>1.3480243555131299</v>
      </c>
      <c r="W96" s="9">
        <v>1.95593459628528E-2</v>
      </c>
      <c r="X96">
        <f t="shared" si="1"/>
        <v>1.7086456715051128</v>
      </c>
      <c r="Y96" t="str">
        <f>VLOOKUP(Table8[[#This Row],[Gene ID]],Table9[Component: Mitochondria],1,0)</f>
        <v>EHD3</v>
      </c>
      <c r="Z96" t="str">
        <f>_xlfn.IFNA(Table8[[#This Row],[Component: Mitochondria]], 0)</f>
        <v>EHD3</v>
      </c>
      <c r="AA96" t="e">
        <f>VLOOKUP(Table8[[#This Row],[Gene ID]],Table9[Process: Mitochondrial Translation],1,0)</f>
        <v>#N/A</v>
      </c>
    </row>
    <row r="97" spans="1:27" x14ac:dyDescent="0.35">
      <c r="A97" t="s">
        <v>1653</v>
      </c>
      <c r="B97" t="s">
        <v>444</v>
      </c>
      <c r="C97" s="9">
        <v>2.6324068613803899E-2</v>
      </c>
      <c r="D97" s="21">
        <v>1.85604552057102</v>
      </c>
      <c r="E97" s="21">
        <v>5.5965644421666801E-3</v>
      </c>
      <c r="F97">
        <f>-LOG10(Table4[[#This Row],[Consortia FDR2]])</f>
        <v>2.2520784911501148</v>
      </c>
      <c r="H97" s="14" t="s">
        <v>1969</v>
      </c>
      <c r="I97" s="1" t="s">
        <v>759</v>
      </c>
      <c r="J97" s="9">
        <v>3.09060557342828</v>
      </c>
      <c r="K97" s="9">
        <v>5.9739233718318499E-3</v>
      </c>
      <c r="L97">
        <f>-LOG10(Table6[[#This Row],[Consortia FDR]])</f>
        <v>2.2237403524389583</v>
      </c>
      <c r="N97" s="14" t="s">
        <v>2147</v>
      </c>
      <c r="O97" s="1" t="s">
        <v>288</v>
      </c>
      <c r="P97" s="9">
        <v>1.6025375447339001</v>
      </c>
      <c r="Q97" s="9">
        <v>1.8462232271433499E-2</v>
      </c>
      <c r="R97">
        <f>-LOG10(Table7[[#This Row],[Consortia FDR]])</f>
        <v>1.7337157895205972</v>
      </c>
      <c r="T97" s="22" t="s">
        <v>2168</v>
      </c>
      <c r="U97" s="1" t="s">
        <v>986</v>
      </c>
      <c r="V97" s="9">
        <v>1.44318237460097</v>
      </c>
      <c r="W97" s="9">
        <v>2.0271584255453501E-2</v>
      </c>
      <c r="X97">
        <f t="shared" si="1"/>
        <v>1.6931123091996778</v>
      </c>
      <c r="Y97" t="e">
        <f>VLOOKUP(Table8[[#This Row],[Gene ID]],Table9[Component: Mitochondria],1,0)</f>
        <v>#N/A</v>
      </c>
      <c r="Z97">
        <f>_xlfn.IFNA(Table8[[#This Row],[Component: Mitochondria]], 0)</f>
        <v>0</v>
      </c>
      <c r="AA97" t="e">
        <f>VLOOKUP(Table8[[#This Row],[Gene ID]],Table9[Process: Mitochondrial Translation],1,0)</f>
        <v>#N/A</v>
      </c>
    </row>
    <row r="98" spans="1:27" x14ac:dyDescent="0.35">
      <c r="A98" t="s">
        <v>1288</v>
      </c>
      <c r="B98" t="s">
        <v>512</v>
      </c>
      <c r="C98" s="9">
        <v>3.11392150520464E-2</v>
      </c>
      <c r="D98" s="21">
        <v>1.7749298291400299</v>
      </c>
      <c r="E98" s="21">
        <v>5.5965644421666801E-3</v>
      </c>
      <c r="F98">
        <f>-LOG10(Table4[[#This Row],[Consortia FDR2]])</f>
        <v>2.2520784911501148</v>
      </c>
      <c r="H98" s="14" t="s">
        <v>1680</v>
      </c>
      <c r="I98" s="1" t="s">
        <v>479</v>
      </c>
      <c r="J98" s="9">
        <v>1.75837726160861</v>
      </c>
      <c r="K98" s="9">
        <v>6.1084534485810098E-3</v>
      </c>
      <c r="L98">
        <f>-LOG10(Table6[[#This Row],[Consortia FDR]])</f>
        <v>2.2140687314540215</v>
      </c>
      <c r="N98" s="14" t="s">
        <v>2407</v>
      </c>
      <c r="O98" s="1" t="s">
        <v>787</v>
      </c>
      <c r="P98" s="9">
        <v>1.6062029352515901</v>
      </c>
      <c r="Q98" s="9">
        <v>1.8462232271433499E-2</v>
      </c>
      <c r="R98">
        <f>-LOG10(Table7[[#This Row],[Consortia FDR]])</f>
        <v>1.7337157895205972</v>
      </c>
      <c r="T98" s="22" t="s">
        <v>922</v>
      </c>
      <c r="U98" s="1" t="s">
        <v>922</v>
      </c>
      <c r="V98" s="9">
        <v>1.26262983054936</v>
      </c>
      <c r="W98" s="9">
        <v>2.0586562033742099E-2</v>
      </c>
      <c r="X98">
        <f t="shared" si="1"/>
        <v>1.6864161747244266</v>
      </c>
      <c r="Y98" t="e">
        <f>VLOOKUP(Table8[[#This Row],[Gene ID]],Table9[Component: Mitochondria],1,0)</f>
        <v>#N/A</v>
      </c>
      <c r="Z98">
        <f>_xlfn.IFNA(Table8[[#This Row],[Component: Mitochondria]], 0)</f>
        <v>0</v>
      </c>
      <c r="AA98" t="e">
        <f>VLOOKUP(Table8[[#This Row],[Gene ID]],Table9[Process: Mitochondrial Translation],1,0)</f>
        <v>#N/A</v>
      </c>
    </row>
    <row r="99" spans="1:27" x14ac:dyDescent="0.35">
      <c r="A99" t="s">
        <v>1824</v>
      </c>
      <c r="B99" t="s">
        <v>619</v>
      </c>
      <c r="C99" s="9">
        <v>3.7527511398521902E-2</v>
      </c>
      <c r="D99" s="21">
        <v>1.4459319010318299</v>
      </c>
      <c r="E99" s="21">
        <v>5.5965644421666801E-3</v>
      </c>
      <c r="F99">
        <f>-LOG10(Table4[[#This Row],[Consortia FDR2]])</f>
        <v>2.2520784911501148</v>
      </c>
      <c r="H99" s="14" t="s">
        <v>1372</v>
      </c>
      <c r="I99" s="1" t="s">
        <v>112</v>
      </c>
      <c r="J99" s="9">
        <v>1.5316162190870799</v>
      </c>
      <c r="K99" s="9">
        <v>6.1232353070560398E-3</v>
      </c>
      <c r="L99">
        <f>-LOG10(Table6[[#This Row],[Consortia FDR]])</f>
        <v>2.2130190509362397</v>
      </c>
      <c r="N99" s="14" t="s">
        <v>2410</v>
      </c>
      <c r="O99" s="1" t="s">
        <v>792</v>
      </c>
      <c r="P99" s="9">
        <v>1.3207144844576899</v>
      </c>
      <c r="Q99" s="9">
        <v>1.8462232271433499E-2</v>
      </c>
      <c r="R99">
        <f>-LOG10(Table7[[#This Row],[Consortia FDR]])</f>
        <v>1.7337157895205972</v>
      </c>
      <c r="T99" s="22" t="s">
        <v>2255</v>
      </c>
      <c r="U99" s="1" t="s">
        <v>490</v>
      </c>
      <c r="V99" s="9">
        <v>1.42393318260686</v>
      </c>
      <c r="W99" s="9">
        <v>2.07847561761801E-2</v>
      </c>
      <c r="X99">
        <f t="shared" si="1"/>
        <v>1.682255065791427</v>
      </c>
      <c r="Y99" t="e">
        <f>VLOOKUP(Table8[[#This Row],[Gene ID]],Table9[Component: Mitochondria],1,0)</f>
        <v>#N/A</v>
      </c>
      <c r="Z99">
        <f>_xlfn.IFNA(Table8[[#This Row],[Component: Mitochondria]], 0)</f>
        <v>0</v>
      </c>
      <c r="AA99" t="e">
        <f>VLOOKUP(Table8[[#This Row],[Gene ID]],Table9[Process: Mitochondrial Translation],1,0)</f>
        <v>#N/A</v>
      </c>
    </row>
    <row r="100" spans="1:27" x14ac:dyDescent="0.35">
      <c r="A100" t="s">
        <v>1949</v>
      </c>
      <c r="B100" t="s">
        <v>1236</v>
      </c>
      <c r="C100" s="9">
        <v>4.5871739982808003E-2</v>
      </c>
      <c r="D100" s="21">
        <v>4.9428822963775003</v>
      </c>
      <c r="E100" s="21">
        <v>5.5965644421666801E-3</v>
      </c>
      <c r="F100">
        <f>-LOG10(Table4[[#This Row],[Consortia FDR2]])</f>
        <v>2.2520784911501148</v>
      </c>
      <c r="H100" s="14" t="s">
        <v>2086</v>
      </c>
      <c r="I100" s="1" t="s">
        <v>179</v>
      </c>
      <c r="J100" s="9">
        <v>1.72869520159455</v>
      </c>
      <c r="K100" s="9">
        <v>6.1232353070560398E-3</v>
      </c>
      <c r="L100">
        <f>-LOG10(Table6[[#This Row],[Consortia FDR]])</f>
        <v>2.2130190509362397</v>
      </c>
      <c r="N100" s="14" t="s">
        <v>2358</v>
      </c>
      <c r="O100" s="1" t="s">
        <v>1205</v>
      </c>
      <c r="P100" s="9">
        <v>2.5986975528706799</v>
      </c>
      <c r="Q100" s="9">
        <v>1.8583321202167501E-2</v>
      </c>
      <c r="R100">
        <f>-LOG10(Table7[[#This Row],[Consortia FDR]])</f>
        <v>1.7308766665061959</v>
      </c>
      <c r="T100" s="22" t="s">
        <v>2100</v>
      </c>
      <c r="U100" s="1" t="s">
        <v>921</v>
      </c>
      <c r="V100" s="9">
        <v>-1.41968169991299</v>
      </c>
      <c r="W100" s="9">
        <v>2.07847561761801E-2</v>
      </c>
      <c r="X100">
        <f t="shared" si="1"/>
        <v>1.682255065791427</v>
      </c>
      <c r="Y100" t="e">
        <f>VLOOKUP(Table8[[#This Row],[Gene ID]],Table9[Component: Mitochondria],1,0)</f>
        <v>#N/A</v>
      </c>
      <c r="Z100">
        <f>_xlfn.IFNA(Table8[[#This Row],[Component: Mitochondria]], 0)</f>
        <v>0</v>
      </c>
      <c r="AA100" t="e">
        <f>VLOOKUP(Table8[[#This Row],[Gene ID]],Table9[Process: Mitochondrial Translation],1,0)</f>
        <v>#N/A</v>
      </c>
    </row>
    <row r="101" spans="1:27" x14ac:dyDescent="0.35">
      <c r="A101" t="s">
        <v>1823</v>
      </c>
      <c r="B101" t="s">
        <v>1152</v>
      </c>
      <c r="C101" s="9">
        <v>3.7527511398521902E-2</v>
      </c>
      <c r="D101" s="21">
        <v>1.52791779980523</v>
      </c>
      <c r="E101" s="21">
        <v>5.63184009582029E-3</v>
      </c>
      <c r="F101">
        <f>-LOG10(Table4[[#This Row],[Consortia FDR2]])</f>
        <v>2.2493496845635206</v>
      </c>
      <c r="H101" s="14" t="s">
        <v>2148</v>
      </c>
      <c r="I101" s="1" t="s">
        <v>291</v>
      </c>
      <c r="J101" s="9">
        <v>1.60566305703735</v>
      </c>
      <c r="K101" s="9">
        <v>6.1232353070560398E-3</v>
      </c>
      <c r="L101">
        <f>-LOG10(Table6[[#This Row],[Consortia FDR]])</f>
        <v>2.2130190509362397</v>
      </c>
      <c r="N101" s="14" t="s">
        <v>2247</v>
      </c>
      <c r="O101" s="1" t="s">
        <v>474</v>
      </c>
      <c r="P101" s="9">
        <v>1.2753045505987901</v>
      </c>
      <c r="Q101" s="9">
        <v>1.8780924014244499E-2</v>
      </c>
      <c r="R101">
        <f>-LOG10(Table7[[#This Row],[Consortia FDR]])</f>
        <v>1.7262830444226416</v>
      </c>
      <c r="T101" s="22" t="s">
        <v>2308</v>
      </c>
      <c r="U101" s="1" t="s">
        <v>1140</v>
      </c>
      <c r="V101" s="9">
        <v>-1.38125672295822</v>
      </c>
      <c r="W101" s="9">
        <v>2.0991973125253499E-2</v>
      </c>
      <c r="X101">
        <f t="shared" si="1"/>
        <v>1.6779467383048901</v>
      </c>
      <c r="Y101" t="e">
        <f>VLOOKUP(Table8[[#This Row],[Gene ID]],Table9[Component: Mitochondria],1,0)</f>
        <v>#N/A</v>
      </c>
      <c r="Z101">
        <f>_xlfn.IFNA(Table8[[#This Row],[Component: Mitochondria]], 0)</f>
        <v>0</v>
      </c>
      <c r="AA101" t="e">
        <f>VLOOKUP(Table8[[#This Row],[Gene ID]],Table9[Process: Mitochondrial Translation],1,0)</f>
        <v>#N/A</v>
      </c>
    </row>
    <row r="102" spans="1:27" x14ac:dyDescent="0.35">
      <c r="A102" t="s">
        <v>1332</v>
      </c>
      <c r="B102" t="s">
        <v>838</v>
      </c>
      <c r="C102" s="9">
        <v>2.45360307287546E-3</v>
      </c>
      <c r="D102" s="21">
        <v>2.45273959816948</v>
      </c>
      <c r="E102" s="21">
        <v>5.6764455491444803E-3</v>
      </c>
      <c r="F102">
        <f>-LOG10(Table4[[#This Row],[Consortia FDR2]])</f>
        <v>2.2459235237253647</v>
      </c>
      <c r="H102" s="14" t="s">
        <v>2162</v>
      </c>
      <c r="I102" s="1" t="s">
        <v>982</v>
      </c>
      <c r="J102" s="9">
        <v>1.77482759368186</v>
      </c>
      <c r="K102" s="9">
        <v>6.1232353070560398E-3</v>
      </c>
      <c r="L102">
        <f>-LOG10(Table6[[#This Row],[Consortia FDR]])</f>
        <v>2.2130190509362397</v>
      </c>
      <c r="N102" s="14" t="s">
        <v>2363</v>
      </c>
      <c r="O102" s="1" t="s">
        <v>1214</v>
      </c>
      <c r="P102" s="9">
        <v>-3.21436616939818</v>
      </c>
      <c r="Q102" s="9">
        <v>1.8883770446841999E-2</v>
      </c>
      <c r="R102">
        <f>-LOG10(Table7[[#This Row],[Consortia FDR]])</f>
        <v>1.7239112875394358</v>
      </c>
      <c r="T102" s="22" t="s">
        <v>2263</v>
      </c>
      <c r="U102" s="1" t="s">
        <v>503</v>
      </c>
      <c r="V102" s="9">
        <v>1.8329238433381601</v>
      </c>
      <c r="W102" s="9">
        <v>2.0991973125253499E-2</v>
      </c>
      <c r="X102">
        <f t="shared" si="1"/>
        <v>1.6779467383048901</v>
      </c>
      <c r="Y102" t="str">
        <f>VLOOKUP(Table8[[#This Row],[Gene ID]],Table9[Component: Mitochondria],1,0)</f>
        <v>SDH1</v>
      </c>
      <c r="Z102" t="str">
        <f>_xlfn.IFNA(Table8[[#This Row],[Component: Mitochondria]], 0)</f>
        <v>SDH1</v>
      </c>
      <c r="AA102" t="e">
        <f>VLOOKUP(Table8[[#This Row],[Gene ID]],Table9[Process: Mitochondrial Translation],1,0)</f>
        <v>#N/A</v>
      </c>
    </row>
    <row r="103" spans="1:27" x14ac:dyDescent="0.35">
      <c r="A103" t="s">
        <v>2141</v>
      </c>
      <c r="B103" t="s">
        <v>278</v>
      </c>
      <c r="C103" s="9">
        <v>1.6163734178132699E-2</v>
      </c>
      <c r="D103" s="21">
        <v>1.9272065210543501</v>
      </c>
      <c r="E103" s="21">
        <v>5.6764455491444803E-3</v>
      </c>
      <c r="F103">
        <f>-LOG10(Table4[[#This Row],[Consortia FDR2]])</f>
        <v>2.2459235237253647</v>
      </c>
      <c r="H103" s="14" t="s">
        <v>363</v>
      </c>
      <c r="I103" s="1" t="s">
        <v>363</v>
      </c>
      <c r="J103" s="9">
        <v>1.4817303504213399</v>
      </c>
      <c r="K103" s="9">
        <v>6.1232353070560398E-3</v>
      </c>
      <c r="L103">
        <f>-LOG10(Table6[[#This Row],[Consortia FDR]])</f>
        <v>2.2130190509362397</v>
      </c>
      <c r="N103" s="14" t="s">
        <v>2397</v>
      </c>
      <c r="O103" s="1" t="s">
        <v>770</v>
      </c>
      <c r="P103" s="9">
        <v>1.4623169168141601</v>
      </c>
      <c r="Q103" s="9">
        <v>1.8883770446841999E-2</v>
      </c>
      <c r="R103">
        <f>-LOG10(Table7[[#This Row],[Consortia FDR]])</f>
        <v>1.7239112875394358</v>
      </c>
      <c r="T103" s="22" t="s">
        <v>2289</v>
      </c>
      <c r="U103" s="1" t="s">
        <v>1112</v>
      </c>
      <c r="V103" s="9">
        <v>1.5124626146109601</v>
      </c>
      <c r="W103" s="9">
        <v>2.105609947539E-2</v>
      </c>
      <c r="X103">
        <f t="shared" si="1"/>
        <v>1.6766220763226491</v>
      </c>
      <c r="Y103" t="e">
        <f>VLOOKUP(Table8[[#This Row],[Gene ID]],Table9[Component: Mitochondria],1,0)</f>
        <v>#N/A</v>
      </c>
      <c r="Z103">
        <f>_xlfn.IFNA(Table8[[#This Row],[Component: Mitochondria]], 0)</f>
        <v>0</v>
      </c>
      <c r="AA103" t="e">
        <f>VLOOKUP(Table8[[#This Row],[Gene ID]],Table9[Process: Mitochondrial Translation],1,0)</f>
        <v>#N/A</v>
      </c>
    </row>
    <row r="104" spans="1:27" x14ac:dyDescent="0.35">
      <c r="A104" t="s">
        <v>1271</v>
      </c>
      <c r="B104" t="s">
        <v>87</v>
      </c>
      <c r="C104" s="9">
        <v>4.0741598031202196E-3</v>
      </c>
      <c r="D104" s="21">
        <v>2.4545734573785301</v>
      </c>
      <c r="E104" s="21">
        <v>5.7156150684335603E-3</v>
      </c>
      <c r="F104">
        <f>-LOG10(Table4[[#This Row],[Consortia FDR2]])</f>
        <v>2.2429370274815645</v>
      </c>
      <c r="H104" s="14" t="s">
        <v>1956</v>
      </c>
      <c r="I104" s="1" t="s">
        <v>1242</v>
      </c>
      <c r="J104" s="9">
        <v>1.8522417803855</v>
      </c>
      <c r="K104" s="9">
        <v>6.1232353070560398E-3</v>
      </c>
      <c r="L104">
        <f>-LOG10(Table6[[#This Row],[Consortia FDR]])</f>
        <v>2.2130190509362397</v>
      </c>
      <c r="N104" s="14" t="s">
        <v>64</v>
      </c>
      <c r="O104" s="1" t="s">
        <v>64</v>
      </c>
      <c r="P104" s="9">
        <v>2.2055722876678199</v>
      </c>
      <c r="Q104" s="9">
        <v>1.8940972470472599E-2</v>
      </c>
      <c r="R104">
        <f>-LOG10(Table7[[#This Row],[Consortia FDR]])</f>
        <v>1.7225977271427775</v>
      </c>
      <c r="T104" s="22" t="s">
        <v>2116</v>
      </c>
      <c r="U104" s="1" t="s">
        <v>939</v>
      </c>
      <c r="V104" s="9">
        <v>1.5087473937198499</v>
      </c>
      <c r="W104" s="9">
        <v>2.1313597798516E-2</v>
      </c>
      <c r="X104">
        <f t="shared" si="1"/>
        <v>1.6713432339011232</v>
      </c>
      <c r="Y104" t="str">
        <f>VLOOKUP(Table8[[#This Row],[Gene ID]],Table9[Component: Mitochondria],1,0)</f>
        <v>MRPL28</v>
      </c>
      <c r="Z104" t="str">
        <f>_xlfn.IFNA(Table8[[#This Row],[Component: Mitochondria]], 0)</f>
        <v>MRPL28</v>
      </c>
      <c r="AA104" t="str">
        <f>VLOOKUP(Table8[[#This Row],[Gene ID]],Table9[Process: Mitochondrial Translation],1,0)</f>
        <v>MRPL28</v>
      </c>
    </row>
    <row r="105" spans="1:27" x14ac:dyDescent="0.35">
      <c r="A105" t="s">
        <v>1552</v>
      </c>
      <c r="B105" t="s">
        <v>987</v>
      </c>
      <c r="C105" s="9">
        <v>1.8462232271433499E-2</v>
      </c>
      <c r="D105" s="21">
        <v>-1.7452575800718</v>
      </c>
      <c r="E105" s="21">
        <v>5.7156150684335603E-3</v>
      </c>
      <c r="F105">
        <f>-LOG10(Table4[[#This Row],[Consortia FDR2]])</f>
        <v>2.2429370274815645</v>
      </c>
      <c r="H105" s="14" t="s">
        <v>793</v>
      </c>
      <c r="I105" s="1" t="s">
        <v>793</v>
      </c>
      <c r="J105" s="9">
        <v>1.5738258273167001</v>
      </c>
      <c r="K105" s="9">
        <v>6.2092957649813301E-3</v>
      </c>
      <c r="L105">
        <f>-LOG10(Table6[[#This Row],[Consortia FDR]])</f>
        <v>2.2069576530803978</v>
      </c>
      <c r="N105" s="14" t="s">
        <v>2360</v>
      </c>
      <c r="O105" s="1" t="s">
        <v>705</v>
      </c>
      <c r="P105" s="9">
        <v>1.2318880067339499</v>
      </c>
      <c r="Q105" s="9">
        <v>1.9015269900791901E-2</v>
      </c>
      <c r="R105">
        <f>-LOG10(Table7[[#This Row],[Consortia FDR]])</f>
        <v>1.7208975058772895</v>
      </c>
      <c r="T105" s="22" t="s">
        <v>2170</v>
      </c>
      <c r="U105" s="1" t="s">
        <v>326</v>
      </c>
      <c r="V105" s="9">
        <v>1.7834540064939</v>
      </c>
      <c r="W105" s="9">
        <v>2.1396265761968701E-2</v>
      </c>
      <c r="X105">
        <f t="shared" si="1"/>
        <v>1.6696620163930378</v>
      </c>
      <c r="Y105" t="str">
        <f>VLOOKUP(Table8[[#This Row],[Gene ID]],Table9[Component: Mitochondria],1,0)</f>
        <v>MTC3</v>
      </c>
      <c r="Z105" t="str">
        <f>_xlfn.IFNA(Table8[[#This Row],[Component: Mitochondria]], 0)</f>
        <v>MTC3</v>
      </c>
      <c r="AA105" t="e">
        <f>VLOOKUP(Table8[[#This Row],[Gene ID]],Table9[Process: Mitochondrial Translation],1,0)</f>
        <v>#N/A</v>
      </c>
    </row>
    <row r="106" spans="1:27" x14ac:dyDescent="0.35">
      <c r="A106" t="s">
        <v>1606</v>
      </c>
      <c r="B106" t="s">
        <v>384</v>
      </c>
      <c r="C106" s="9">
        <v>2.22983963363577E-2</v>
      </c>
      <c r="D106" s="21">
        <v>-1.4332130021081799</v>
      </c>
      <c r="E106" s="21">
        <v>5.7156150684335603E-3</v>
      </c>
      <c r="F106">
        <f>-LOG10(Table4[[#This Row],[Consortia FDR2]])</f>
        <v>2.2429370274815645</v>
      </c>
      <c r="H106" s="14" t="s">
        <v>1898</v>
      </c>
      <c r="I106" s="1" t="s">
        <v>1198</v>
      </c>
      <c r="J106" s="9">
        <v>1.61568444709843</v>
      </c>
      <c r="K106" s="9">
        <v>6.2640049918229104E-3</v>
      </c>
      <c r="L106">
        <f>-LOG10(Table6[[#This Row],[Consortia FDR]])</f>
        <v>2.2031479048581142</v>
      </c>
      <c r="N106" s="14" t="s">
        <v>2243</v>
      </c>
      <c r="O106" s="1" t="s">
        <v>465</v>
      </c>
      <c r="P106" s="9">
        <v>1.45002008203059</v>
      </c>
      <c r="Q106" s="9">
        <v>1.95413940109741E-2</v>
      </c>
      <c r="R106">
        <f>-LOG10(Table7[[#This Row],[Consortia FDR]])</f>
        <v>1.7090444585456313</v>
      </c>
      <c r="T106" s="22" t="s">
        <v>2213</v>
      </c>
      <c r="U106" s="1" t="s">
        <v>398</v>
      </c>
      <c r="V106" s="9">
        <v>1.3660612811383801</v>
      </c>
      <c r="W106" s="9">
        <v>2.1444086544940798E-2</v>
      </c>
      <c r="X106">
        <f t="shared" si="1"/>
        <v>1.6686924486993713</v>
      </c>
      <c r="Y106" t="e">
        <f>VLOOKUP(Table8[[#This Row],[Gene ID]],Table9[Component: Mitochondria],1,0)</f>
        <v>#N/A</v>
      </c>
      <c r="Z106">
        <f>_xlfn.IFNA(Table8[[#This Row],[Component: Mitochondria]], 0)</f>
        <v>0</v>
      </c>
      <c r="AA106" t="e">
        <f>VLOOKUP(Table8[[#This Row],[Gene ID]],Table9[Process: Mitochondrial Translation],1,0)</f>
        <v>#N/A</v>
      </c>
    </row>
    <row r="107" spans="1:27" x14ac:dyDescent="0.35">
      <c r="A107" t="s">
        <v>1830</v>
      </c>
      <c r="B107" t="s">
        <v>623</v>
      </c>
      <c r="C107" s="9">
        <v>3.7831503894271201E-2</v>
      </c>
      <c r="D107" s="21">
        <v>1.6564859915697501</v>
      </c>
      <c r="E107" s="21">
        <v>5.7156150684335603E-3</v>
      </c>
      <c r="F107">
        <f>-LOG10(Table4[[#This Row],[Consortia FDR2]])</f>
        <v>2.2429370274815645</v>
      </c>
      <c r="H107" s="14" t="s">
        <v>2127</v>
      </c>
      <c r="I107" s="1" t="s">
        <v>946</v>
      </c>
      <c r="J107" s="9">
        <v>1.3873746734049199</v>
      </c>
      <c r="K107" s="9">
        <v>6.3868684287247601E-3</v>
      </c>
      <c r="L107">
        <f>-LOG10(Table6[[#This Row],[Consortia FDR]])</f>
        <v>2.1947120303376102</v>
      </c>
      <c r="N107" s="14" t="s">
        <v>2085</v>
      </c>
      <c r="O107" s="1" t="s">
        <v>178</v>
      </c>
      <c r="P107" s="9">
        <v>1.3480243555131299</v>
      </c>
      <c r="Q107" s="9">
        <v>1.95593459628528E-2</v>
      </c>
      <c r="R107">
        <f>-LOG10(Table7[[#This Row],[Consortia FDR]])</f>
        <v>1.7086456715051128</v>
      </c>
      <c r="T107" s="22" t="s">
        <v>2299</v>
      </c>
      <c r="U107" s="1" t="s">
        <v>590</v>
      </c>
      <c r="V107" s="9">
        <v>1.7119460443246299</v>
      </c>
      <c r="W107" s="9">
        <v>2.1647203035365999E-2</v>
      </c>
      <c r="X107">
        <f t="shared" si="1"/>
        <v>1.6645982094619953</v>
      </c>
      <c r="Y107" t="str">
        <f>VLOOKUP(Table8[[#This Row],[Gene ID]],Table9[Component: Mitochondria],1,0)</f>
        <v>COX8</v>
      </c>
      <c r="Z107" t="str">
        <f>_xlfn.IFNA(Table8[[#This Row],[Component: Mitochondria]], 0)</f>
        <v>COX8</v>
      </c>
      <c r="AA107" t="e">
        <f>VLOOKUP(Table8[[#This Row],[Gene ID]],Table9[Process: Mitochondrial Translation],1,0)</f>
        <v>#N/A</v>
      </c>
    </row>
    <row r="108" spans="1:27" x14ac:dyDescent="0.35">
      <c r="A108" t="s">
        <v>1873</v>
      </c>
      <c r="B108" t="s">
        <v>1178</v>
      </c>
      <c r="C108" s="9">
        <v>4.1624949204304998E-2</v>
      </c>
      <c r="D108" s="21">
        <v>1.9565666801630699</v>
      </c>
      <c r="E108" s="21">
        <v>5.7156150684335603E-3</v>
      </c>
      <c r="F108">
        <f>-LOG10(Table4[[#This Row],[Consortia FDR2]])</f>
        <v>2.2429370274815645</v>
      </c>
      <c r="H108" s="14" t="s">
        <v>2246</v>
      </c>
      <c r="I108" s="1" t="s">
        <v>1054</v>
      </c>
      <c r="J108" s="9">
        <v>1.8206392013767001</v>
      </c>
      <c r="K108" s="9">
        <v>6.4151572795786097E-3</v>
      </c>
      <c r="L108">
        <f>-LOG10(Table6[[#This Row],[Consortia FDR]])</f>
        <v>2.1927926916170684</v>
      </c>
      <c r="N108" s="14" t="s">
        <v>2197</v>
      </c>
      <c r="O108" s="1" t="s">
        <v>1014</v>
      </c>
      <c r="P108" s="9">
        <v>-1.38845246210509</v>
      </c>
      <c r="Q108" s="9">
        <v>1.95593459628528E-2</v>
      </c>
      <c r="R108">
        <f>-LOG10(Table7[[#This Row],[Consortia FDR]])</f>
        <v>1.7086456715051128</v>
      </c>
      <c r="T108" s="22" t="s">
        <v>2388</v>
      </c>
      <c r="U108" s="1" t="s">
        <v>760</v>
      </c>
      <c r="V108" s="9">
        <v>1.4189293357949599</v>
      </c>
      <c r="W108" s="9">
        <v>2.1647203035365999E-2</v>
      </c>
      <c r="X108">
        <f t="shared" si="1"/>
        <v>1.6645982094619953</v>
      </c>
      <c r="Y108" t="str">
        <f>VLOOKUP(Table8[[#This Row],[Gene ID]],Table9[Component: Mitochondria],1,0)</f>
        <v>MSY1</v>
      </c>
      <c r="Z108" t="str">
        <f>_xlfn.IFNA(Table8[[#This Row],[Component: Mitochondria]], 0)</f>
        <v>MSY1</v>
      </c>
      <c r="AA108" t="str">
        <f>VLOOKUP(Table8[[#This Row],[Gene ID]],Table9[Process: Mitochondrial Translation],1,0)</f>
        <v>MSY1</v>
      </c>
    </row>
    <row r="109" spans="1:27" x14ac:dyDescent="0.35">
      <c r="A109" t="s">
        <v>2004</v>
      </c>
      <c r="B109" t="s">
        <v>812</v>
      </c>
      <c r="C109" s="9">
        <v>4.9292193699555703E-2</v>
      </c>
      <c r="D109" s="21">
        <v>4.3851348878004401</v>
      </c>
      <c r="E109" s="21">
        <v>5.7156150684335603E-3</v>
      </c>
      <c r="F109">
        <f>-LOG10(Table4[[#This Row],[Consortia FDR2]])</f>
        <v>2.2429370274815645</v>
      </c>
      <c r="H109" s="14" t="s">
        <v>1737</v>
      </c>
      <c r="I109" s="1" t="s">
        <v>1087</v>
      </c>
      <c r="J109" s="9">
        <v>1.96353421329801</v>
      </c>
      <c r="K109" s="9">
        <v>6.4151572795786097E-3</v>
      </c>
      <c r="L109">
        <f>-LOG10(Table6[[#This Row],[Consortia FDR]])</f>
        <v>2.1927926916170684</v>
      </c>
      <c r="N109" s="14" t="s">
        <v>2392</v>
      </c>
      <c r="O109" s="1" t="s">
        <v>1248</v>
      </c>
      <c r="P109" s="9">
        <v>1.3632432071002101</v>
      </c>
      <c r="Q109" s="9">
        <v>1.95593459628528E-2</v>
      </c>
      <c r="R109">
        <f>-LOG10(Table7[[#This Row],[Consortia FDR]])</f>
        <v>1.7086456715051128</v>
      </c>
      <c r="T109" s="22" t="s">
        <v>2070</v>
      </c>
      <c r="U109" s="1" t="s">
        <v>151</v>
      </c>
      <c r="V109" s="9">
        <v>-1.9696599422946699</v>
      </c>
      <c r="W109" s="9">
        <v>2.1800056410031701E-2</v>
      </c>
      <c r="X109">
        <f t="shared" si="1"/>
        <v>1.6615423826094413</v>
      </c>
      <c r="Y109" t="e">
        <f>VLOOKUP(Table8[[#This Row],[Gene ID]],Table9[Component: Mitochondria],1,0)</f>
        <v>#N/A</v>
      </c>
      <c r="Z109">
        <f>_xlfn.IFNA(Table8[[#This Row],[Component: Mitochondria]], 0)</f>
        <v>0</v>
      </c>
      <c r="AA109" t="e">
        <f>VLOOKUP(Table8[[#This Row],[Gene ID]],Table9[Process: Mitochondrial Translation],1,0)</f>
        <v>#N/A</v>
      </c>
    </row>
    <row r="110" spans="1:27" x14ac:dyDescent="0.35">
      <c r="A110" t="s">
        <v>1357</v>
      </c>
      <c r="B110" t="s">
        <v>100</v>
      </c>
      <c r="C110" s="9">
        <v>4.2654739939151998E-3</v>
      </c>
      <c r="D110" s="21">
        <v>1.7529581145935</v>
      </c>
      <c r="E110" s="21">
        <v>5.8176078319778996E-3</v>
      </c>
      <c r="F110">
        <f>-LOG10(Table4[[#This Row],[Consortia FDR2]])</f>
        <v>2.235255558123062</v>
      </c>
      <c r="H110" s="14" t="s">
        <v>1155</v>
      </c>
      <c r="I110" s="1" t="s">
        <v>1155</v>
      </c>
      <c r="J110" s="9">
        <v>1.82650192358466</v>
      </c>
      <c r="K110" s="9">
        <v>6.4151572795786097E-3</v>
      </c>
      <c r="L110">
        <f>-LOG10(Table6[[#This Row],[Consortia FDR]])</f>
        <v>2.1927926916170684</v>
      </c>
      <c r="N110" s="14" t="s">
        <v>2168</v>
      </c>
      <c r="O110" s="1" t="s">
        <v>986</v>
      </c>
      <c r="P110" s="9">
        <v>1.44318237460097</v>
      </c>
      <c r="Q110" s="9">
        <v>2.0271584255453501E-2</v>
      </c>
      <c r="R110">
        <f>-LOG10(Table7[[#This Row],[Consortia FDR]])</f>
        <v>1.6931123091996778</v>
      </c>
      <c r="T110" s="22" t="s">
        <v>129</v>
      </c>
      <c r="U110" s="1" t="s">
        <v>129</v>
      </c>
      <c r="V110" s="9">
        <v>2.0208379525957998</v>
      </c>
      <c r="W110" s="9">
        <v>2.1800056410031701E-2</v>
      </c>
      <c r="X110">
        <f t="shared" si="1"/>
        <v>1.6615423826094413</v>
      </c>
      <c r="Y110" t="e">
        <f>VLOOKUP(Table8[[#This Row],[Gene ID]],Table9[Component: Mitochondria],1,0)</f>
        <v>#N/A</v>
      </c>
      <c r="Z110">
        <f>_xlfn.IFNA(Table8[[#This Row],[Component: Mitochondria]], 0)</f>
        <v>0</v>
      </c>
      <c r="AA110" t="e">
        <f>VLOOKUP(Table8[[#This Row],[Gene ID]],Table9[Process: Mitochondrial Translation],1,0)</f>
        <v>#N/A</v>
      </c>
    </row>
    <row r="111" spans="1:27" x14ac:dyDescent="0.35">
      <c r="A111" t="s">
        <v>2181</v>
      </c>
      <c r="B111" t="s">
        <v>344</v>
      </c>
      <c r="C111" s="9">
        <v>1.95593459628528E-2</v>
      </c>
      <c r="D111" s="21">
        <v>1.4742058379498999</v>
      </c>
      <c r="E111" s="21">
        <v>5.8176078319778996E-3</v>
      </c>
      <c r="F111">
        <f>-LOG10(Table4[[#This Row],[Consortia FDR2]])</f>
        <v>2.235255558123062</v>
      </c>
      <c r="H111" s="14" t="s">
        <v>1957</v>
      </c>
      <c r="I111" s="1" t="s">
        <v>1244</v>
      </c>
      <c r="J111" s="9">
        <v>1.87378675823982</v>
      </c>
      <c r="K111" s="9">
        <v>6.4151572795786097E-3</v>
      </c>
      <c r="L111">
        <f>-LOG10(Table6[[#This Row],[Consortia FDR]])</f>
        <v>2.1927926916170684</v>
      </c>
      <c r="N111" s="14" t="s">
        <v>922</v>
      </c>
      <c r="O111" s="1" t="s">
        <v>922</v>
      </c>
      <c r="P111" s="9">
        <v>1.26262983054936</v>
      </c>
      <c r="Q111" s="9">
        <v>2.0586562033742099E-2</v>
      </c>
      <c r="R111">
        <f>-LOG10(Table7[[#This Row],[Consortia FDR]])</f>
        <v>1.6864161747244266</v>
      </c>
      <c r="T111" s="22" t="s">
        <v>2288</v>
      </c>
      <c r="U111" s="1" t="s">
        <v>570</v>
      </c>
      <c r="V111" s="9">
        <v>1.50725832749107</v>
      </c>
      <c r="W111" s="9">
        <v>2.1864423606226199E-2</v>
      </c>
      <c r="X111">
        <f t="shared" si="1"/>
        <v>1.6602619671155974</v>
      </c>
      <c r="Y111" t="str">
        <f>VLOOKUP(Table8[[#This Row],[Gene ID]],Table9[Component: Mitochondria],1,0)</f>
        <v>MSS51</v>
      </c>
      <c r="Z111" t="str">
        <f>_xlfn.IFNA(Table8[[#This Row],[Component: Mitochondria]], 0)</f>
        <v>MSS51</v>
      </c>
      <c r="AA111" t="e">
        <f>VLOOKUP(Table8[[#This Row],[Gene ID]],Table9[Process: Mitochondrial Translation],1,0)</f>
        <v>#N/A</v>
      </c>
    </row>
    <row r="112" spans="1:27" x14ac:dyDescent="0.35">
      <c r="A112" t="s">
        <v>1471</v>
      </c>
      <c r="B112" t="s">
        <v>223</v>
      </c>
      <c r="C112" s="9">
        <v>1.3180178859643499E-2</v>
      </c>
      <c r="D112" s="21">
        <v>2.58641198071764</v>
      </c>
      <c r="E112" s="21">
        <v>5.9090061318447197E-3</v>
      </c>
      <c r="F112">
        <f>-LOG10(Table4[[#This Row],[Consortia FDR2]])</f>
        <v>2.2284855593476403</v>
      </c>
      <c r="H112" s="14" t="s">
        <v>2174</v>
      </c>
      <c r="I112" s="1" t="s">
        <v>331</v>
      </c>
      <c r="J112" s="9">
        <v>2.1835501220328202</v>
      </c>
      <c r="K112" s="9">
        <v>6.8879913815762597E-3</v>
      </c>
      <c r="L112">
        <f>-LOG10(Table6[[#This Row],[Consortia FDR]])</f>
        <v>2.1619074049539684</v>
      </c>
      <c r="N112" s="14" t="s">
        <v>2100</v>
      </c>
      <c r="O112" s="1" t="s">
        <v>921</v>
      </c>
      <c r="P112" s="9">
        <v>-1.41968169991299</v>
      </c>
      <c r="Q112" s="9">
        <v>2.07847561761801E-2</v>
      </c>
      <c r="R112">
        <f>-LOG10(Table7[[#This Row],[Consortia FDR]])</f>
        <v>1.682255065791427</v>
      </c>
      <c r="T112" s="22" t="s">
        <v>2381</v>
      </c>
      <c r="U112" s="1" t="s">
        <v>742</v>
      </c>
      <c r="V112" s="9">
        <v>-1.28575987069997</v>
      </c>
      <c r="W112" s="9">
        <v>2.1883060252297699E-2</v>
      </c>
      <c r="X112">
        <f t="shared" si="1"/>
        <v>1.6598919438673652</v>
      </c>
      <c r="Y112" t="e">
        <f>VLOOKUP(Table8[[#This Row],[Gene ID]],Table9[Component: Mitochondria],1,0)</f>
        <v>#N/A</v>
      </c>
      <c r="Z112">
        <f>_xlfn.IFNA(Table8[[#This Row],[Component: Mitochondria]], 0)</f>
        <v>0</v>
      </c>
      <c r="AA112" t="e">
        <f>VLOOKUP(Table8[[#This Row],[Gene ID]],Table9[Process: Mitochondrial Translation],1,0)</f>
        <v>#N/A</v>
      </c>
    </row>
    <row r="113" spans="1:27" x14ac:dyDescent="0.35">
      <c r="A113" t="s">
        <v>1643</v>
      </c>
      <c r="B113" t="s">
        <v>426</v>
      </c>
      <c r="C113" s="9">
        <v>2.5704749175962299E-2</v>
      </c>
      <c r="D113" s="21">
        <v>2.2992105117149899</v>
      </c>
      <c r="E113" s="21">
        <v>5.9548463624615796E-3</v>
      </c>
      <c r="F113">
        <f>-LOG10(Table4[[#This Row],[Consortia FDR2]])</f>
        <v>2.2251294390167864</v>
      </c>
      <c r="H113" s="14" t="s">
        <v>1605</v>
      </c>
      <c r="I113" s="1" t="s">
        <v>382</v>
      </c>
      <c r="J113" s="9">
        <v>1.48772190171098</v>
      </c>
      <c r="K113" s="9">
        <v>6.8879913815762597E-3</v>
      </c>
      <c r="L113">
        <f>-LOG10(Table6[[#This Row],[Consortia FDR]])</f>
        <v>2.1619074049539684</v>
      </c>
      <c r="N113" s="14" t="s">
        <v>2255</v>
      </c>
      <c r="O113" s="1" t="s">
        <v>490</v>
      </c>
      <c r="P113" s="9">
        <v>1.42393318260686</v>
      </c>
      <c r="Q113" s="9">
        <v>2.07847561761801E-2</v>
      </c>
      <c r="R113">
        <f>-LOG10(Table7[[#This Row],[Consortia FDR]])</f>
        <v>1.682255065791427</v>
      </c>
      <c r="T113" s="22" t="s">
        <v>2183</v>
      </c>
      <c r="U113" s="1" t="s">
        <v>347</v>
      </c>
      <c r="V113" s="9">
        <v>-1.3268889635511101</v>
      </c>
      <c r="W113" s="9">
        <v>2.2231321688472701E-2</v>
      </c>
      <c r="X113">
        <f t="shared" si="1"/>
        <v>1.6530347170154731</v>
      </c>
      <c r="Y113" t="e">
        <f>VLOOKUP(Table8[[#This Row],[Gene ID]],Table9[Component: Mitochondria],1,0)</f>
        <v>#N/A</v>
      </c>
      <c r="Z113">
        <f>_xlfn.IFNA(Table8[[#This Row],[Component: Mitochondria]], 0)</f>
        <v>0</v>
      </c>
      <c r="AA113" t="e">
        <f>VLOOKUP(Table8[[#This Row],[Gene ID]],Table9[Process: Mitochondrial Translation],1,0)</f>
        <v>#N/A</v>
      </c>
    </row>
    <row r="114" spans="1:27" x14ac:dyDescent="0.35">
      <c r="A114" t="s">
        <v>131</v>
      </c>
      <c r="B114" t="s">
        <v>131</v>
      </c>
      <c r="C114" s="9">
        <v>6.1232353070560398E-3</v>
      </c>
      <c r="D114" s="21">
        <v>2.7588740952239599</v>
      </c>
      <c r="E114" s="21">
        <v>5.9739233718318499E-3</v>
      </c>
      <c r="F114">
        <f>-LOG10(Table4[[#This Row],[Consortia FDR2]])</f>
        <v>2.2237403524389583</v>
      </c>
      <c r="H114" s="14" t="s">
        <v>2349</v>
      </c>
      <c r="I114" s="1" t="s">
        <v>688</v>
      </c>
      <c r="J114" s="9">
        <v>1.63655696829429</v>
      </c>
      <c r="K114" s="9">
        <v>6.8879913815762597E-3</v>
      </c>
      <c r="L114">
        <f>-LOG10(Table6[[#This Row],[Consortia FDR]])</f>
        <v>2.1619074049539684</v>
      </c>
      <c r="N114" s="14" t="s">
        <v>2263</v>
      </c>
      <c r="O114" s="1" t="s">
        <v>503</v>
      </c>
      <c r="P114" s="9">
        <v>1.8329238433381601</v>
      </c>
      <c r="Q114" s="9">
        <v>2.0991973125253499E-2</v>
      </c>
      <c r="R114">
        <f>-LOG10(Table7[[#This Row],[Consortia FDR]])</f>
        <v>1.6779467383048901</v>
      </c>
      <c r="T114" s="22" t="s">
        <v>2102</v>
      </c>
      <c r="U114" s="1" t="s">
        <v>926</v>
      </c>
      <c r="V114" s="9">
        <v>1.26849457551263</v>
      </c>
      <c r="W114" s="9">
        <v>2.2231321688472701E-2</v>
      </c>
      <c r="X114">
        <f t="shared" si="1"/>
        <v>1.6530347170154731</v>
      </c>
      <c r="Y114" t="e">
        <f>VLOOKUP(Table8[[#This Row],[Gene ID]],Table9[Component: Mitochondria],1,0)</f>
        <v>#N/A</v>
      </c>
      <c r="Z114">
        <f>_xlfn.IFNA(Table8[[#This Row],[Component: Mitochondria]], 0)</f>
        <v>0</v>
      </c>
      <c r="AA114" t="e">
        <f>VLOOKUP(Table8[[#This Row],[Gene ID]],Table9[Process: Mitochondrial Translation],1,0)</f>
        <v>#N/A</v>
      </c>
    </row>
    <row r="115" spans="1:27" x14ac:dyDescent="0.35">
      <c r="A115" t="s">
        <v>1392</v>
      </c>
      <c r="B115" t="s">
        <v>136</v>
      </c>
      <c r="C115" s="9">
        <v>6.2092957649813301E-3</v>
      </c>
      <c r="D115" s="21">
        <v>2.0010723343914298</v>
      </c>
      <c r="E115" s="21">
        <v>5.9739233718318499E-3</v>
      </c>
      <c r="F115">
        <f>-LOG10(Table4[[#This Row],[Consortia FDR2]])</f>
        <v>2.2237403524389583</v>
      </c>
      <c r="H115" s="14" t="s">
        <v>1232</v>
      </c>
      <c r="I115" s="1" t="s">
        <v>1232</v>
      </c>
      <c r="J115" s="9">
        <v>1.4034540922674901</v>
      </c>
      <c r="K115" s="9">
        <v>6.8879913815762597E-3</v>
      </c>
      <c r="L115">
        <f>-LOG10(Table6[[#This Row],[Consortia FDR]])</f>
        <v>2.1619074049539684</v>
      </c>
      <c r="N115" s="14" t="s">
        <v>2308</v>
      </c>
      <c r="O115" s="1" t="s">
        <v>1140</v>
      </c>
      <c r="P115" s="9">
        <v>-1.38125672295822</v>
      </c>
      <c r="Q115" s="9">
        <v>2.0991973125253499E-2</v>
      </c>
      <c r="R115">
        <f>-LOG10(Table7[[#This Row],[Consortia FDR]])</f>
        <v>1.6779467383048901</v>
      </c>
      <c r="T115" s="22" t="s">
        <v>2291</v>
      </c>
      <c r="U115" s="1" t="s">
        <v>572</v>
      </c>
      <c r="V115" s="9">
        <v>1.38278638607143</v>
      </c>
      <c r="W115" s="9">
        <v>2.2231321688472701E-2</v>
      </c>
      <c r="X115">
        <f t="shared" si="1"/>
        <v>1.6530347170154731</v>
      </c>
      <c r="Y115" t="e">
        <f>VLOOKUP(Table8[[#This Row],[Gene ID]],Table9[Component: Mitochondria],1,0)</f>
        <v>#N/A</v>
      </c>
      <c r="Z115">
        <f>_xlfn.IFNA(Table8[[#This Row],[Component: Mitochondria]], 0)</f>
        <v>0</v>
      </c>
      <c r="AA115" t="e">
        <f>VLOOKUP(Table8[[#This Row],[Gene ID]],Table9[Process: Mitochondrial Translation],1,0)</f>
        <v>#N/A</v>
      </c>
    </row>
    <row r="116" spans="1:27" x14ac:dyDescent="0.35">
      <c r="A116" t="s">
        <v>1522</v>
      </c>
      <c r="B116" t="s">
        <v>963</v>
      </c>
      <c r="C116" s="9">
        <v>1.6852393943234099E-2</v>
      </c>
      <c r="D116" s="21">
        <v>6.40932911766535</v>
      </c>
      <c r="E116" s="21">
        <v>5.9739233718318499E-3</v>
      </c>
      <c r="F116">
        <f>-LOG10(Table4[[#This Row],[Consortia FDR2]])</f>
        <v>2.2237403524389583</v>
      </c>
      <c r="H116" s="14" t="s">
        <v>1909</v>
      </c>
      <c r="I116" s="1" t="s">
        <v>704</v>
      </c>
      <c r="J116" s="9">
        <v>-2.2884647215475198</v>
      </c>
      <c r="K116" s="9">
        <v>6.92938485377728E-3</v>
      </c>
      <c r="L116">
        <f>-LOG10(Table6[[#This Row],[Consortia FDR]])</f>
        <v>2.1593053175480597</v>
      </c>
      <c r="N116" s="14" t="s">
        <v>2289</v>
      </c>
      <c r="O116" s="1" t="s">
        <v>1112</v>
      </c>
      <c r="P116" s="9">
        <v>1.5124626146109601</v>
      </c>
      <c r="Q116" s="9">
        <v>2.105609947539E-2</v>
      </c>
      <c r="R116">
        <f>-LOG10(Table7[[#This Row],[Consortia FDR]])</f>
        <v>1.6766220763226491</v>
      </c>
      <c r="T116" s="22" t="s">
        <v>366</v>
      </c>
      <c r="U116" s="1" t="s">
        <v>366</v>
      </c>
      <c r="V116" s="9">
        <v>1.8037552487919399</v>
      </c>
      <c r="W116" s="9">
        <v>2.2231321688472701E-2</v>
      </c>
      <c r="X116">
        <f t="shared" si="1"/>
        <v>1.6530347170154731</v>
      </c>
      <c r="Y116" t="e">
        <f>VLOOKUP(Table8[[#This Row],[Gene ID]],Table9[Component: Mitochondria],1,0)</f>
        <v>#N/A</v>
      </c>
      <c r="Z116">
        <f>_xlfn.IFNA(Table8[[#This Row],[Component: Mitochondria]], 0)</f>
        <v>0</v>
      </c>
      <c r="AA116" t="e">
        <f>VLOOKUP(Table8[[#This Row],[Gene ID]],Table9[Process: Mitochondrial Translation],1,0)</f>
        <v>#N/A</v>
      </c>
    </row>
    <row r="117" spans="1:27" x14ac:dyDescent="0.35">
      <c r="A117" t="s">
        <v>1969</v>
      </c>
      <c r="B117" t="s">
        <v>759</v>
      </c>
      <c r="C117" s="9">
        <v>4.6880263032014001E-2</v>
      </c>
      <c r="D117" s="21">
        <v>3.09060557342828</v>
      </c>
      <c r="E117" s="21">
        <v>5.9739233718318499E-3</v>
      </c>
      <c r="F117">
        <f>-LOG10(Table4[[#This Row],[Consortia FDR2]])</f>
        <v>2.2237403524389583</v>
      </c>
      <c r="H117" s="14" t="s">
        <v>2203</v>
      </c>
      <c r="I117" s="1" t="s">
        <v>383</v>
      </c>
      <c r="J117" s="9">
        <v>1.42610015003956</v>
      </c>
      <c r="K117" s="9">
        <v>6.9530627967157501E-3</v>
      </c>
      <c r="L117">
        <f>-LOG10(Table6[[#This Row],[Consortia FDR]])</f>
        <v>2.1578238482579946</v>
      </c>
      <c r="N117" s="14" t="s">
        <v>2116</v>
      </c>
      <c r="O117" s="1" t="s">
        <v>939</v>
      </c>
      <c r="P117" s="9">
        <v>1.5087473937198499</v>
      </c>
      <c r="Q117" s="9">
        <v>2.1313597798516E-2</v>
      </c>
      <c r="R117">
        <f>-LOG10(Table7[[#This Row],[Consortia FDR]])</f>
        <v>1.6713432339011232</v>
      </c>
      <c r="T117" s="22" t="s">
        <v>2107</v>
      </c>
      <c r="U117" s="1" t="s">
        <v>5</v>
      </c>
      <c r="V117" s="9">
        <v>1.3925570928375299</v>
      </c>
      <c r="W117" s="9">
        <v>2.2293934657815401E-2</v>
      </c>
      <c r="X117">
        <f t="shared" si="1"/>
        <v>1.6518132760969084</v>
      </c>
      <c r="Y117" t="str">
        <f>VLOOKUP(Table8[[#This Row],[Gene ID]],Table9[Component: Mitochondria],1,0)</f>
        <v>BCS1</v>
      </c>
      <c r="Z117" t="str">
        <f>_xlfn.IFNA(Table8[[#This Row],[Component: Mitochondria]], 0)</f>
        <v>BCS1</v>
      </c>
      <c r="AA117" t="e">
        <f>VLOOKUP(Table8[[#This Row],[Gene ID]],Table9[Process: Mitochondrial Translation],1,0)</f>
        <v>#N/A</v>
      </c>
    </row>
    <row r="118" spans="1:27" x14ac:dyDescent="0.35">
      <c r="A118" t="s">
        <v>1680</v>
      </c>
      <c r="B118" t="s">
        <v>479</v>
      </c>
      <c r="C118" s="9">
        <v>2.8894938341556299E-2</v>
      </c>
      <c r="D118" s="21">
        <v>1.75837726160861</v>
      </c>
      <c r="E118" s="21">
        <v>6.1084534485810098E-3</v>
      </c>
      <c r="F118">
        <f>-LOG10(Table4[[#This Row],[Consortia FDR2]])</f>
        <v>2.2140687314540215</v>
      </c>
      <c r="H118" s="14" t="s">
        <v>1638</v>
      </c>
      <c r="I118" s="1" t="s">
        <v>421</v>
      </c>
      <c r="J118" s="9">
        <v>3.72297700355313</v>
      </c>
      <c r="K118" s="9">
        <v>6.9530627967157501E-3</v>
      </c>
      <c r="L118">
        <f>-LOG10(Table6[[#This Row],[Consortia FDR]])</f>
        <v>2.1578238482579946</v>
      </c>
      <c r="N118" s="14" t="s">
        <v>2170</v>
      </c>
      <c r="O118" s="1" t="s">
        <v>326</v>
      </c>
      <c r="P118" s="9">
        <v>1.7834540064939</v>
      </c>
      <c r="Q118" s="9">
        <v>2.1396265761968701E-2</v>
      </c>
      <c r="R118">
        <f>-LOG10(Table7[[#This Row],[Consortia FDR]])</f>
        <v>1.6696620163930378</v>
      </c>
      <c r="T118" s="22" t="s">
        <v>2199</v>
      </c>
      <c r="U118" s="1" t="s">
        <v>376</v>
      </c>
      <c r="V118" s="9">
        <v>1.3381429917719501</v>
      </c>
      <c r="W118" s="9">
        <v>2.2293934657815401E-2</v>
      </c>
      <c r="X118">
        <f t="shared" si="1"/>
        <v>1.6518132760969084</v>
      </c>
      <c r="Y118" t="str">
        <f>VLOOKUP(Table8[[#This Row],[Gene ID]],Table9[Component: Mitochondria],1,0)</f>
        <v>DIA4</v>
      </c>
      <c r="Z118" t="str">
        <f>_xlfn.IFNA(Table8[[#This Row],[Component: Mitochondria]], 0)</f>
        <v>DIA4</v>
      </c>
      <c r="AA118" t="str">
        <f>VLOOKUP(Table8[[#This Row],[Gene ID]],Table9[Process: Mitochondrial Translation],1,0)</f>
        <v>DIA4</v>
      </c>
    </row>
    <row r="119" spans="1:27" x14ac:dyDescent="0.35">
      <c r="A119" t="s">
        <v>1372</v>
      </c>
      <c r="B119" t="s">
        <v>112</v>
      </c>
      <c r="C119" s="9">
        <v>5.35707957491449E-3</v>
      </c>
      <c r="D119" s="21">
        <v>1.5316162190870799</v>
      </c>
      <c r="E119" s="21">
        <v>6.1232353070560398E-3</v>
      </c>
      <c r="F119">
        <f>-LOG10(Table4[[#This Row],[Consortia FDR2]])</f>
        <v>2.2130190509362397</v>
      </c>
      <c r="H119" s="14" t="s">
        <v>1326</v>
      </c>
      <c r="I119" s="1" t="s">
        <v>65</v>
      </c>
      <c r="J119" s="9">
        <v>1.7294900213001501</v>
      </c>
      <c r="K119" s="9">
        <v>6.9535754753748498E-3</v>
      </c>
      <c r="L119">
        <f>-LOG10(Table6[[#This Row],[Consortia FDR]])</f>
        <v>2.1577918270738117</v>
      </c>
      <c r="N119" s="14" t="s">
        <v>2213</v>
      </c>
      <c r="O119" s="1" t="s">
        <v>398</v>
      </c>
      <c r="P119" s="9">
        <v>1.3660612811383801</v>
      </c>
      <c r="Q119" s="9">
        <v>2.1444086544940798E-2</v>
      </c>
      <c r="R119">
        <f>-LOG10(Table7[[#This Row],[Consortia FDR]])</f>
        <v>1.6686924486993713</v>
      </c>
      <c r="T119" s="22" t="s">
        <v>2257</v>
      </c>
      <c r="U119" s="1" t="s">
        <v>498</v>
      </c>
      <c r="V119" s="9">
        <v>1.66059650322837</v>
      </c>
      <c r="W119" s="9">
        <v>2.22983963363577E-2</v>
      </c>
      <c r="X119">
        <f t="shared" si="1"/>
        <v>1.6517263695668296</v>
      </c>
      <c r="Y119" t="e">
        <f>VLOOKUP(Table8[[#This Row],[Gene ID]],Table9[Component: Mitochondria],1,0)</f>
        <v>#N/A</v>
      </c>
      <c r="Z119">
        <f>_xlfn.IFNA(Table8[[#This Row],[Component: Mitochondria]], 0)</f>
        <v>0</v>
      </c>
      <c r="AA119" t="e">
        <f>VLOOKUP(Table8[[#This Row],[Gene ID]],Table9[Process: Mitochondrial Translation],1,0)</f>
        <v>#N/A</v>
      </c>
    </row>
    <row r="120" spans="1:27" x14ac:dyDescent="0.35">
      <c r="A120" t="s">
        <v>2086</v>
      </c>
      <c r="B120" t="s">
        <v>179</v>
      </c>
      <c r="C120" s="9">
        <v>9.9256558573860097E-3</v>
      </c>
      <c r="D120" s="21">
        <v>1.72869520159455</v>
      </c>
      <c r="E120" s="21">
        <v>6.1232353070560398E-3</v>
      </c>
      <c r="F120">
        <f>-LOG10(Table4[[#This Row],[Consortia FDR2]])</f>
        <v>2.2130190509362397</v>
      </c>
      <c r="H120" s="14" t="s">
        <v>1365</v>
      </c>
      <c r="I120" s="1" t="s">
        <v>863</v>
      </c>
      <c r="J120" s="9">
        <v>1.59516155108068</v>
      </c>
      <c r="K120" s="9">
        <v>6.9535754753748498E-3</v>
      </c>
      <c r="L120">
        <f>-LOG10(Table6[[#This Row],[Consortia FDR]])</f>
        <v>2.1577918270738117</v>
      </c>
      <c r="N120" s="14" t="s">
        <v>2191</v>
      </c>
      <c r="O120" s="1" t="s">
        <v>360</v>
      </c>
      <c r="P120" s="9">
        <v>2.10262948475614</v>
      </c>
      <c r="Q120" s="9">
        <v>2.1612512288577999E-2</v>
      </c>
      <c r="R120">
        <f>-LOG10(Table7[[#This Row],[Consortia FDR]])</f>
        <v>1.6652947467840662</v>
      </c>
      <c r="T120" s="22" t="s">
        <v>791</v>
      </c>
      <c r="U120" s="1" t="s">
        <v>791</v>
      </c>
      <c r="V120" s="9">
        <v>1.30381446135865</v>
      </c>
      <c r="W120" s="9">
        <v>2.2390903054237399E-2</v>
      </c>
      <c r="X120">
        <f t="shared" si="1"/>
        <v>1.6499283904065321</v>
      </c>
      <c r="Y120" t="e">
        <f>VLOOKUP(Table8[[#This Row],[Gene ID]],Table9[Component: Mitochondria],1,0)</f>
        <v>#N/A</v>
      </c>
      <c r="Z120">
        <f>_xlfn.IFNA(Table8[[#This Row],[Component: Mitochondria]], 0)</f>
        <v>0</v>
      </c>
      <c r="AA120" t="e">
        <f>VLOOKUP(Table8[[#This Row],[Gene ID]],Table9[Process: Mitochondrial Translation],1,0)</f>
        <v>#N/A</v>
      </c>
    </row>
    <row r="121" spans="1:27" x14ac:dyDescent="0.35">
      <c r="A121" t="s">
        <v>2148</v>
      </c>
      <c r="B121" t="s">
        <v>291</v>
      </c>
      <c r="C121" s="9">
        <v>1.70991297534187E-2</v>
      </c>
      <c r="D121" s="21">
        <v>1.60566305703735</v>
      </c>
      <c r="E121" s="21">
        <v>6.1232353070560398E-3</v>
      </c>
      <c r="F121">
        <f>-LOG10(Table4[[#This Row],[Consortia FDR2]])</f>
        <v>2.2130190509362397</v>
      </c>
      <c r="H121" s="14" t="s">
        <v>2091</v>
      </c>
      <c r="I121" s="1" t="s">
        <v>195</v>
      </c>
      <c r="J121" s="9">
        <v>1.56806898636429</v>
      </c>
      <c r="K121" s="9">
        <v>6.9535754753748498E-3</v>
      </c>
      <c r="L121">
        <f>-LOG10(Table6[[#This Row],[Consortia FDR]])</f>
        <v>2.1577918270738117</v>
      </c>
      <c r="N121" s="14" t="s">
        <v>2299</v>
      </c>
      <c r="O121" s="1" t="s">
        <v>590</v>
      </c>
      <c r="P121" s="9">
        <v>1.7119460443246299</v>
      </c>
      <c r="Q121" s="9">
        <v>2.1647203035365999E-2</v>
      </c>
      <c r="R121">
        <f>-LOG10(Table7[[#This Row],[Consortia FDR]])</f>
        <v>1.6645982094619953</v>
      </c>
      <c r="T121" s="22" t="s">
        <v>2041</v>
      </c>
      <c r="U121" s="1" t="s">
        <v>98</v>
      </c>
      <c r="V121" s="9">
        <v>1.4594011978050101</v>
      </c>
      <c r="W121" s="9">
        <v>2.2398348654154701E-2</v>
      </c>
      <c r="X121">
        <f t="shared" si="1"/>
        <v>1.6497839993812307</v>
      </c>
      <c r="Y121" t="e">
        <f>VLOOKUP(Table8[[#This Row],[Gene ID]],Table9[Component: Mitochondria],1,0)</f>
        <v>#N/A</v>
      </c>
      <c r="Z121">
        <f>_xlfn.IFNA(Table8[[#This Row],[Component: Mitochondria]], 0)</f>
        <v>0</v>
      </c>
      <c r="AA121" t="e">
        <f>VLOOKUP(Table8[[#This Row],[Gene ID]],Table9[Process: Mitochondrial Translation],1,0)</f>
        <v>#N/A</v>
      </c>
    </row>
    <row r="122" spans="1:27" x14ac:dyDescent="0.35">
      <c r="A122" t="s">
        <v>2162</v>
      </c>
      <c r="B122" t="s">
        <v>982</v>
      </c>
      <c r="C122" s="9">
        <v>1.7944491612255999E-2</v>
      </c>
      <c r="D122" s="21">
        <v>1.77482759368186</v>
      </c>
      <c r="E122" s="21">
        <v>6.1232353070560398E-3</v>
      </c>
      <c r="F122">
        <f>-LOG10(Table4[[#This Row],[Consortia FDR2]])</f>
        <v>2.2130190509362397</v>
      </c>
      <c r="H122" s="14" t="s">
        <v>1460</v>
      </c>
      <c r="I122" s="1" t="s">
        <v>211</v>
      </c>
      <c r="J122" s="9">
        <v>-1.4943444667069801</v>
      </c>
      <c r="K122" s="9">
        <v>6.9535754753748498E-3</v>
      </c>
      <c r="L122">
        <f>-LOG10(Table6[[#This Row],[Consortia FDR]])</f>
        <v>2.1577918270738117</v>
      </c>
      <c r="N122" s="14" t="s">
        <v>2388</v>
      </c>
      <c r="O122" s="1" t="s">
        <v>760</v>
      </c>
      <c r="P122" s="9">
        <v>1.4189293357949599</v>
      </c>
      <c r="Q122" s="9">
        <v>2.1647203035365999E-2</v>
      </c>
      <c r="R122">
        <f>-LOG10(Table7[[#This Row],[Consortia FDR]])</f>
        <v>1.6645982094619953</v>
      </c>
      <c r="T122" s="22" t="s">
        <v>707</v>
      </c>
      <c r="U122" s="1" t="s">
        <v>707</v>
      </c>
      <c r="V122" s="9">
        <v>2.8216596356346302</v>
      </c>
      <c r="W122" s="9">
        <v>2.2528114870527E-2</v>
      </c>
      <c r="X122">
        <f t="shared" si="1"/>
        <v>1.6472751480711485</v>
      </c>
      <c r="Y122" t="e">
        <f>VLOOKUP(Table8[[#This Row],[Gene ID]],Table9[Component: Mitochondria],1,0)</f>
        <v>#N/A</v>
      </c>
      <c r="Z122">
        <f>_xlfn.IFNA(Table8[[#This Row],[Component: Mitochondria]], 0)</f>
        <v>0</v>
      </c>
      <c r="AA122" t="e">
        <f>VLOOKUP(Table8[[#This Row],[Gene ID]],Table9[Process: Mitochondrial Translation],1,0)</f>
        <v>#N/A</v>
      </c>
    </row>
    <row r="123" spans="1:27" x14ac:dyDescent="0.35">
      <c r="A123" t="s">
        <v>363</v>
      </c>
      <c r="B123" t="s">
        <v>363</v>
      </c>
      <c r="C123" s="9">
        <v>2.1612512288577999E-2</v>
      </c>
      <c r="D123" s="21">
        <v>1.4817303504213399</v>
      </c>
      <c r="E123" s="21">
        <v>6.1232353070560398E-3</v>
      </c>
      <c r="F123">
        <f>-LOG10(Table4[[#This Row],[Consortia FDR2]])</f>
        <v>2.2130190509362397</v>
      </c>
      <c r="H123" s="14" t="s">
        <v>1771</v>
      </c>
      <c r="I123" s="1" t="s">
        <v>573</v>
      </c>
      <c r="J123" s="9">
        <v>1.47787901465446</v>
      </c>
      <c r="K123" s="9">
        <v>6.9535754753748498E-3</v>
      </c>
      <c r="L123">
        <f>-LOG10(Table6[[#This Row],[Consortia FDR]])</f>
        <v>2.1577918270738117</v>
      </c>
      <c r="N123" s="14" t="s">
        <v>129</v>
      </c>
      <c r="O123" s="1" t="s">
        <v>129</v>
      </c>
      <c r="P123" s="9">
        <v>2.0208379525957998</v>
      </c>
      <c r="Q123" s="9">
        <v>2.1800056410031701E-2</v>
      </c>
      <c r="R123">
        <f>-LOG10(Table7[[#This Row],[Consortia FDR]])</f>
        <v>1.6615423826094413</v>
      </c>
      <c r="T123" s="22" t="s">
        <v>2313</v>
      </c>
      <c r="U123" s="1" t="s">
        <v>611</v>
      </c>
      <c r="V123" s="9">
        <v>1.41248972855499</v>
      </c>
      <c r="W123" s="9">
        <v>2.2725746606360401E-2</v>
      </c>
      <c r="X123">
        <f t="shared" si="1"/>
        <v>1.6434818400445563</v>
      </c>
      <c r="Y123" t="str">
        <f>VLOOKUP(Table8[[#This Row],[Gene ID]],Table9[Component: Mitochondria],1,0)</f>
        <v>MRPL3</v>
      </c>
      <c r="Z123" t="str">
        <f>_xlfn.IFNA(Table8[[#This Row],[Component: Mitochondria]], 0)</f>
        <v>MRPL3</v>
      </c>
      <c r="AA123" t="str">
        <f>VLOOKUP(Table8[[#This Row],[Gene ID]],Table9[Process: Mitochondrial Translation],1,0)</f>
        <v>MRPL3</v>
      </c>
    </row>
    <row r="124" spans="1:27" x14ac:dyDescent="0.35">
      <c r="A124" t="s">
        <v>1956</v>
      </c>
      <c r="B124" t="s">
        <v>1242</v>
      </c>
      <c r="C124" s="9">
        <v>4.6083615699222098E-2</v>
      </c>
      <c r="D124" s="21">
        <v>1.8522417803855</v>
      </c>
      <c r="E124" s="21">
        <v>6.1232353070560398E-3</v>
      </c>
      <c r="F124">
        <f>-LOG10(Table4[[#This Row],[Consortia FDR2]])</f>
        <v>2.2130190509362397</v>
      </c>
      <c r="H124" s="14" t="s">
        <v>1776</v>
      </c>
      <c r="I124" s="1" t="s">
        <v>577</v>
      </c>
      <c r="J124" s="9">
        <v>1.6359547182249301</v>
      </c>
      <c r="K124" s="9">
        <v>6.9535754753748498E-3</v>
      </c>
      <c r="L124">
        <f>-LOG10(Table6[[#This Row],[Consortia FDR]])</f>
        <v>2.1577918270738117</v>
      </c>
      <c r="N124" s="14" t="s">
        <v>2070</v>
      </c>
      <c r="O124" s="1" t="s">
        <v>151</v>
      </c>
      <c r="P124" s="9">
        <v>-1.9696599422946699</v>
      </c>
      <c r="Q124" s="9">
        <v>2.1800056410031701E-2</v>
      </c>
      <c r="R124">
        <f>-LOG10(Table7[[#This Row],[Consortia FDR]])</f>
        <v>1.6615423826094413</v>
      </c>
      <c r="T124" s="22" t="s">
        <v>2399</v>
      </c>
      <c r="U124" s="1" t="s">
        <v>772</v>
      </c>
      <c r="V124" s="9">
        <v>1.53933844880659</v>
      </c>
      <c r="W124" s="9">
        <v>2.3021118492838E-2</v>
      </c>
      <c r="X124">
        <f t="shared" si="1"/>
        <v>1.6378735797736872</v>
      </c>
      <c r="Y124" t="str">
        <f>VLOOKUP(Table8[[#This Row],[Gene ID]],Table9[Component: Mitochondria],1,0)</f>
        <v>RTC6</v>
      </c>
      <c r="Z124" t="str">
        <f>_xlfn.IFNA(Table8[[#This Row],[Component: Mitochondria]], 0)</f>
        <v>RTC6</v>
      </c>
      <c r="AA124" t="str">
        <f>VLOOKUP(Table8[[#This Row],[Gene ID]],Table9[Process: Mitochondrial Translation],1,0)</f>
        <v>RTC6</v>
      </c>
    </row>
    <row r="125" spans="1:27" x14ac:dyDescent="0.35">
      <c r="A125" t="s">
        <v>793</v>
      </c>
      <c r="B125" t="s">
        <v>793</v>
      </c>
      <c r="C125" s="9">
        <v>4.8828680917403E-2</v>
      </c>
      <c r="D125" s="21">
        <v>1.5738258273167001</v>
      </c>
      <c r="E125" s="21">
        <v>6.2092957649813301E-3</v>
      </c>
      <c r="F125">
        <f>-LOG10(Table4[[#This Row],[Consortia FDR2]])</f>
        <v>2.2069576530803978</v>
      </c>
      <c r="H125" s="14" t="s">
        <v>647</v>
      </c>
      <c r="I125" s="1" t="s">
        <v>647</v>
      </c>
      <c r="J125" s="9">
        <v>-2.3679284730825398</v>
      </c>
      <c r="K125" s="9">
        <v>6.9535754753748498E-3</v>
      </c>
      <c r="L125">
        <f>-LOG10(Table6[[#This Row],[Consortia FDR]])</f>
        <v>2.1577918270738117</v>
      </c>
      <c r="N125" s="14" t="s">
        <v>2288</v>
      </c>
      <c r="O125" s="1" t="s">
        <v>570</v>
      </c>
      <c r="P125" s="9">
        <v>1.50725832749107</v>
      </c>
      <c r="Q125" s="9">
        <v>2.1864423606226199E-2</v>
      </c>
      <c r="R125">
        <f>-LOG10(Table7[[#This Row],[Consortia FDR]])</f>
        <v>1.6602619671155974</v>
      </c>
      <c r="T125" s="22" t="s">
        <v>2024</v>
      </c>
      <c r="U125" s="1" t="s">
        <v>61</v>
      </c>
      <c r="V125" s="9">
        <v>1.4988838360094601</v>
      </c>
      <c r="W125" s="9">
        <v>2.3674243463062499E-2</v>
      </c>
      <c r="X125">
        <f t="shared" si="1"/>
        <v>1.6257238904690186</v>
      </c>
      <c r="Y125" t="e">
        <f>VLOOKUP(Table8[[#This Row],[Gene ID]],Table9[Component: Mitochondria],1,0)</f>
        <v>#N/A</v>
      </c>
      <c r="Z125">
        <f>_xlfn.IFNA(Table8[[#This Row],[Component: Mitochondria]], 0)</f>
        <v>0</v>
      </c>
      <c r="AA125" t="e">
        <f>VLOOKUP(Table8[[#This Row],[Gene ID]],Table9[Process: Mitochondrial Translation],1,0)</f>
        <v>#N/A</v>
      </c>
    </row>
    <row r="126" spans="1:27" x14ac:dyDescent="0.35">
      <c r="A126" t="s">
        <v>1898</v>
      </c>
      <c r="B126" t="s">
        <v>1198</v>
      </c>
      <c r="C126" s="9">
        <v>4.2911582255559397E-2</v>
      </c>
      <c r="D126" s="21">
        <v>1.61568444709843</v>
      </c>
      <c r="E126" s="21">
        <v>6.2640049918229104E-3</v>
      </c>
      <c r="F126">
        <f>-LOG10(Table4[[#This Row],[Consortia FDR2]])</f>
        <v>2.2031479048581142</v>
      </c>
      <c r="H126" s="14" t="s">
        <v>886</v>
      </c>
      <c r="I126" s="1" t="s">
        <v>886</v>
      </c>
      <c r="J126" s="9">
        <v>1.6196550351888299</v>
      </c>
      <c r="K126" s="9">
        <v>7.0093680022607604E-3</v>
      </c>
      <c r="L126">
        <f>-LOG10(Table6[[#This Row],[Consortia FDR]])</f>
        <v>2.1543211383106953</v>
      </c>
      <c r="N126" s="14" t="s">
        <v>2381</v>
      </c>
      <c r="O126" s="1" t="s">
        <v>742</v>
      </c>
      <c r="P126" s="9">
        <v>-1.28575987069997</v>
      </c>
      <c r="Q126" s="9">
        <v>2.1883060252297699E-2</v>
      </c>
      <c r="R126">
        <f>-LOG10(Table7[[#This Row],[Consortia FDR]])</f>
        <v>1.6598919438673652</v>
      </c>
      <c r="T126" s="22" t="s">
        <v>2092</v>
      </c>
      <c r="U126" s="1" t="s">
        <v>200</v>
      </c>
      <c r="V126" s="9">
        <v>1.38522959693575</v>
      </c>
      <c r="W126" s="9">
        <v>2.3941718020868499E-2</v>
      </c>
      <c r="X126">
        <f t="shared" si="1"/>
        <v>1.6208446885072239</v>
      </c>
      <c r="Y126" t="str">
        <f>VLOOKUP(Table8[[#This Row],[Gene ID]],Table9[Component: Mitochondria],1,0)</f>
        <v>RSM24</v>
      </c>
      <c r="Z126" t="str">
        <f>_xlfn.IFNA(Table8[[#This Row],[Component: Mitochondria]], 0)</f>
        <v>RSM24</v>
      </c>
      <c r="AA126" t="str">
        <f>VLOOKUP(Table8[[#This Row],[Gene ID]],Table9[Process: Mitochondrial Translation],1,0)</f>
        <v>RSM24</v>
      </c>
    </row>
    <row r="127" spans="1:27" x14ac:dyDescent="0.35">
      <c r="A127" t="s">
        <v>2127</v>
      </c>
      <c r="B127" t="s">
        <v>946</v>
      </c>
      <c r="C127" s="9">
        <v>1.5009556861677899E-2</v>
      </c>
      <c r="D127" s="21">
        <v>1.3873746734049199</v>
      </c>
      <c r="E127" s="21">
        <v>6.3868684287247601E-3</v>
      </c>
      <c r="F127">
        <f>-LOG10(Table4[[#This Row],[Consortia FDR2]])</f>
        <v>2.1947120303376102</v>
      </c>
      <c r="H127" s="14" t="s">
        <v>1608</v>
      </c>
      <c r="I127" s="1" t="s">
        <v>1020</v>
      </c>
      <c r="J127" s="9">
        <v>1.44248899655286</v>
      </c>
      <c r="K127" s="9">
        <v>7.0520407101310103E-3</v>
      </c>
      <c r="L127">
        <f>-LOG10(Table6[[#This Row],[Consortia FDR]])</f>
        <v>2.1516851892634952</v>
      </c>
      <c r="N127" s="14" t="s">
        <v>2102</v>
      </c>
      <c r="O127" s="1" t="s">
        <v>926</v>
      </c>
      <c r="P127" s="9">
        <v>1.26849457551263</v>
      </c>
      <c r="Q127" s="9">
        <v>2.2231321688472701E-2</v>
      </c>
      <c r="R127">
        <f>-LOG10(Table7[[#This Row],[Consortia FDR]])</f>
        <v>1.6530347170154731</v>
      </c>
      <c r="T127" s="22" t="s">
        <v>2364</v>
      </c>
      <c r="U127" s="1" t="s">
        <v>1216</v>
      </c>
      <c r="V127" s="9">
        <v>3.4086870756299099</v>
      </c>
      <c r="W127" s="9">
        <v>2.4181719002731202E-2</v>
      </c>
      <c r="X127">
        <f t="shared" si="1"/>
        <v>1.6165128297422098</v>
      </c>
      <c r="Y127" t="e">
        <f>VLOOKUP(Table8[[#This Row],[Gene ID]],Table9[Component: Mitochondria],1,0)</f>
        <v>#N/A</v>
      </c>
      <c r="Z127">
        <f>_xlfn.IFNA(Table8[[#This Row],[Component: Mitochondria]], 0)</f>
        <v>0</v>
      </c>
      <c r="AA127" t="e">
        <f>VLOOKUP(Table8[[#This Row],[Gene ID]],Table9[Process: Mitochondrial Translation],1,0)</f>
        <v>#N/A</v>
      </c>
    </row>
    <row r="128" spans="1:27" x14ac:dyDescent="0.35">
      <c r="A128" t="s">
        <v>2246</v>
      </c>
      <c r="B128" t="s">
        <v>1054</v>
      </c>
      <c r="C128" s="9">
        <v>2.8626170973862001E-2</v>
      </c>
      <c r="D128" s="21">
        <v>1.8206392013767001</v>
      </c>
      <c r="E128" s="21">
        <v>6.4151572795786097E-3</v>
      </c>
      <c r="F128">
        <f>-LOG10(Table4[[#This Row],[Consortia FDR2]])</f>
        <v>2.1927926916170684</v>
      </c>
      <c r="H128" s="14" t="s">
        <v>2256</v>
      </c>
      <c r="I128" s="1" t="s">
        <v>492</v>
      </c>
      <c r="J128" s="9">
        <v>1.8910424816684499</v>
      </c>
      <c r="K128" s="9">
        <v>7.0520407101310103E-3</v>
      </c>
      <c r="L128">
        <f>-LOG10(Table6[[#This Row],[Consortia FDR]])</f>
        <v>2.1516851892634952</v>
      </c>
      <c r="N128" s="14" t="s">
        <v>2183</v>
      </c>
      <c r="O128" s="1" t="s">
        <v>347</v>
      </c>
      <c r="P128" s="9">
        <v>-1.3268889635511101</v>
      </c>
      <c r="Q128" s="9">
        <v>2.2231321688472701E-2</v>
      </c>
      <c r="R128">
        <f>-LOG10(Table7[[#This Row],[Consortia FDR]])</f>
        <v>1.6530347170154731</v>
      </c>
      <c r="T128" s="22" t="s">
        <v>2101</v>
      </c>
      <c r="U128" s="1" t="s">
        <v>925</v>
      </c>
      <c r="V128" s="9">
        <v>1.53327586244417</v>
      </c>
      <c r="W128" s="9">
        <v>2.4181719002731202E-2</v>
      </c>
      <c r="X128">
        <f t="shared" si="1"/>
        <v>1.6165128297422098</v>
      </c>
      <c r="Y128" t="e">
        <f>VLOOKUP(Table8[[#This Row],[Gene ID]],Table9[Component: Mitochondria],1,0)</f>
        <v>#N/A</v>
      </c>
      <c r="Z128">
        <f>_xlfn.IFNA(Table8[[#This Row],[Component: Mitochondria]], 0)</f>
        <v>0</v>
      </c>
      <c r="AA128" t="e">
        <f>VLOOKUP(Table8[[#This Row],[Gene ID]],Table9[Process: Mitochondrial Translation],1,0)</f>
        <v>#N/A</v>
      </c>
    </row>
    <row r="129" spans="1:27" x14ac:dyDescent="0.35">
      <c r="A129" t="s">
        <v>1737</v>
      </c>
      <c r="B129" t="s">
        <v>1087</v>
      </c>
      <c r="C129" s="9">
        <v>3.1810646347277899E-2</v>
      </c>
      <c r="D129" s="21">
        <v>1.96353421329801</v>
      </c>
      <c r="E129" s="21">
        <v>6.4151572795786097E-3</v>
      </c>
      <c r="F129">
        <f>-LOG10(Table4[[#This Row],[Consortia FDR2]])</f>
        <v>2.1927926916170684</v>
      </c>
      <c r="H129" s="14" t="s">
        <v>154</v>
      </c>
      <c r="I129" s="1" t="s">
        <v>154</v>
      </c>
      <c r="J129" s="9">
        <v>1.5032264501973001</v>
      </c>
      <c r="K129" s="9">
        <v>7.1805854631733796E-3</v>
      </c>
      <c r="L129">
        <f>-LOG10(Table6[[#This Row],[Consortia FDR]])</f>
        <v>2.1438401444680486</v>
      </c>
      <c r="N129" s="14" t="s">
        <v>366</v>
      </c>
      <c r="O129" s="1" t="s">
        <v>366</v>
      </c>
      <c r="P129" s="9">
        <v>1.8037552487919399</v>
      </c>
      <c r="Q129" s="9">
        <v>2.2231321688472701E-2</v>
      </c>
      <c r="R129">
        <f>-LOG10(Table7[[#This Row],[Consortia FDR]])</f>
        <v>1.6530347170154731</v>
      </c>
      <c r="T129" s="22" t="s">
        <v>2295</v>
      </c>
      <c r="U129" s="1" t="s">
        <v>585</v>
      </c>
      <c r="V129" s="9">
        <v>1.4507080636242999</v>
      </c>
      <c r="W129" s="9">
        <v>2.4401759524507498E-2</v>
      </c>
      <c r="X129">
        <f t="shared" si="1"/>
        <v>1.6125788570943207</v>
      </c>
      <c r="Y129" t="str">
        <f>VLOOKUP(Table8[[#This Row],[Gene ID]],Table9[Component: Mitochondria],1,0)</f>
        <v>DIC1</v>
      </c>
      <c r="Z129" t="str">
        <f>_xlfn.IFNA(Table8[[#This Row],[Component: Mitochondria]], 0)</f>
        <v>DIC1</v>
      </c>
      <c r="AA129" t="e">
        <f>VLOOKUP(Table8[[#This Row],[Gene ID]],Table9[Process: Mitochondrial Translation],1,0)</f>
        <v>#N/A</v>
      </c>
    </row>
    <row r="130" spans="1:27" x14ac:dyDescent="0.35">
      <c r="A130" t="s">
        <v>1155</v>
      </c>
      <c r="B130" t="s">
        <v>1155</v>
      </c>
      <c r="C130" s="9">
        <v>3.7612783283455999E-2</v>
      </c>
      <c r="D130" s="21">
        <v>1.82650192358466</v>
      </c>
      <c r="E130" s="21">
        <v>6.4151572795786097E-3</v>
      </c>
      <c r="F130">
        <f>-LOG10(Table4[[#This Row],[Consortia FDR2]])</f>
        <v>2.1927926916170684</v>
      </c>
      <c r="H130" s="14" t="s">
        <v>1583</v>
      </c>
      <c r="I130" s="1" t="s">
        <v>356</v>
      </c>
      <c r="J130" s="9">
        <v>1.6304144628836199</v>
      </c>
      <c r="K130" s="9">
        <v>7.1805854631733796E-3</v>
      </c>
      <c r="L130">
        <f>-LOG10(Table6[[#This Row],[Consortia FDR]])</f>
        <v>2.1438401444680486</v>
      </c>
      <c r="N130" s="14" t="s">
        <v>2291</v>
      </c>
      <c r="O130" s="1" t="s">
        <v>572</v>
      </c>
      <c r="P130" s="9">
        <v>1.38278638607143</v>
      </c>
      <c r="Q130" s="9">
        <v>2.2231321688472701E-2</v>
      </c>
      <c r="R130">
        <f>-LOG10(Table7[[#This Row],[Consortia FDR]])</f>
        <v>1.6530347170154731</v>
      </c>
      <c r="T130" s="22" t="s">
        <v>2326</v>
      </c>
      <c r="U130" s="1" t="s">
        <v>656</v>
      </c>
      <c r="V130" s="9">
        <v>1.4585965765631601</v>
      </c>
      <c r="W130" s="9">
        <v>2.47114368352679E-2</v>
      </c>
      <c r="X130">
        <f t="shared" si="1"/>
        <v>1.6071020020084215</v>
      </c>
      <c r="Y130" t="str">
        <f>VLOOKUP(Table8[[#This Row],[Gene ID]],Table9[Component: Mitochondria],1,0)</f>
        <v>MSK1</v>
      </c>
      <c r="Z130" t="str">
        <f>_xlfn.IFNA(Table8[[#This Row],[Component: Mitochondria]], 0)</f>
        <v>MSK1</v>
      </c>
      <c r="AA130" t="str">
        <f>VLOOKUP(Table8[[#This Row],[Gene ID]],Table9[Process: Mitochondrial Translation],1,0)</f>
        <v>MSK1</v>
      </c>
    </row>
    <row r="131" spans="1:27" x14ac:dyDescent="0.35">
      <c r="A131" t="s">
        <v>1957</v>
      </c>
      <c r="B131" t="s">
        <v>1244</v>
      </c>
      <c r="C131" s="9">
        <v>4.62272008818835E-2</v>
      </c>
      <c r="D131" s="21">
        <v>1.87378675823982</v>
      </c>
      <c r="E131" s="21">
        <v>6.4151572795786097E-3</v>
      </c>
      <c r="F131">
        <f>-LOG10(Table4[[#This Row],[Consortia FDR2]])</f>
        <v>2.1927926916170684</v>
      </c>
      <c r="H131" s="14" t="s">
        <v>1603</v>
      </c>
      <c r="I131" s="1" t="s">
        <v>380</v>
      </c>
      <c r="J131" s="9">
        <v>1.7292804580551</v>
      </c>
      <c r="K131" s="9">
        <v>7.1805854631733796E-3</v>
      </c>
      <c r="L131">
        <f>-LOG10(Table6[[#This Row],[Consortia FDR]])</f>
        <v>2.1438401444680486</v>
      </c>
      <c r="N131" s="14" t="s">
        <v>2107</v>
      </c>
      <c r="O131" s="1" t="s">
        <v>5</v>
      </c>
      <c r="P131" s="9">
        <v>1.3925570928375299</v>
      </c>
      <c r="Q131" s="9">
        <v>2.2293934657815401E-2</v>
      </c>
      <c r="R131">
        <f>-LOG10(Table7[[#This Row],[Consortia FDR]])</f>
        <v>1.6518132760969084</v>
      </c>
      <c r="T131" s="22" t="s">
        <v>2318</v>
      </c>
      <c r="U131" s="1" t="s">
        <v>636</v>
      </c>
      <c r="V131" s="9">
        <v>1.2703218667456899</v>
      </c>
      <c r="W131" s="9">
        <v>2.5286989083281902E-2</v>
      </c>
      <c r="X131">
        <f t="shared" si="1"/>
        <v>1.5971028789340589</v>
      </c>
      <c r="Y131" t="e">
        <f>VLOOKUP(Table8[[#This Row],[Gene ID]],Table9[Component: Mitochondria],1,0)</f>
        <v>#N/A</v>
      </c>
      <c r="Z131">
        <f>_xlfn.IFNA(Table8[[#This Row],[Component: Mitochondria]], 0)</f>
        <v>0</v>
      </c>
      <c r="AA131" t="e">
        <f>VLOOKUP(Table8[[#This Row],[Gene ID]],Table9[Process: Mitochondrial Translation],1,0)</f>
        <v>#N/A</v>
      </c>
    </row>
    <row r="132" spans="1:27" x14ac:dyDescent="0.35">
      <c r="A132" t="s">
        <v>2174</v>
      </c>
      <c r="B132" t="s">
        <v>331</v>
      </c>
      <c r="C132" s="9">
        <v>1.8780924014244499E-2</v>
      </c>
      <c r="D132" s="21">
        <v>2.1835501220328202</v>
      </c>
      <c r="E132" s="21">
        <v>6.8879913815762597E-3</v>
      </c>
      <c r="F132">
        <f>-LOG10(Table4[[#This Row],[Consortia FDR2]])</f>
        <v>2.1619074049539684</v>
      </c>
      <c r="H132" s="14" t="s">
        <v>2298</v>
      </c>
      <c r="I132" s="1" t="s">
        <v>1123</v>
      </c>
      <c r="J132" s="9">
        <v>1.54524966408053</v>
      </c>
      <c r="K132" s="9">
        <v>7.2259378069034399E-3</v>
      </c>
      <c r="L132">
        <f>-LOG10(Table6[[#This Row],[Consortia FDR]])</f>
        <v>2.1411057806914515</v>
      </c>
      <c r="N132" s="14" t="s">
        <v>2166</v>
      </c>
      <c r="O132" s="1" t="s">
        <v>315</v>
      </c>
      <c r="P132" s="9">
        <v>1.3224935992906901</v>
      </c>
      <c r="Q132" s="9">
        <v>2.2293934657815401E-2</v>
      </c>
      <c r="R132">
        <f>-LOG10(Table7[[#This Row],[Consortia FDR]])</f>
        <v>1.6518132760969084</v>
      </c>
      <c r="T132" s="22" t="s">
        <v>2164</v>
      </c>
      <c r="U132" s="1" t="s">
        <v>312</v>
      </c>
      <c r="V132" s="9">
        <v>1.3054733410896999</v>
      </c>
      <c r="W132" s="9">
        <v>2.5462113060930502E-2</v>
      </c>
      <c r="X132">
        <f t="shared" ref="X132:X195" si="2">-LOG10(W132)</f>
        <v>1.5941055577671186</v>
      </c>
      <c r="Y132" t="str">
        <f>VLOOKUP(Table8[[#This Row],[Gene ID]],Table9[Component: Mitochondria],1,0)</f>
        <v>MPC1</v>
      </c>
      <c r="Z132" t="str">
        <f>_xlfn.IFNA(Table8[[#This Row],[Component: Mitochondria]], 0)</f>
        <v>MPC1</v>
      </c>
      <c r="AA132" t="e">
        <f>VLOOKUP(Table8[[#This Row],[Gene ID]],Table9[Process: Mitochondrial Translation],1,0)</f>
        <v>#N/A</v>
      </c>
    </row>
    <row r="133" spans="1:27" x14ac:dyDescent="0.35">
      <c r="A133" t="s">
        <v>1605</v>
      </c>
      <c r="B133" t="s">
        <v>382</v>
      </c>
      <c r="C133" s="9">
        <v>2.2293934657815401E-2</v>
      </c>
      <c r="D133" s="21">
        <v>1.48772190171098</v>
      </c>
      <c r="E133" s="21">
        <v>6.8879913815762597E-3</v>
      </c>
      <c r="F133">
        <f>-LOG10(Table4[[#This Row],[Consortia FDR2]])</f>
        <v>2.1619074049539684</v>
      </c>
      <c r="H133" s="14" t="s">
        <v>1948</v>
      </c>
      <c r="I133" s="1" t="s">
        <v>740</v>
      </c>
      <c r="J133" s="9">
        <v>1.65905122753862</v>
      </c>
      <c r="K133" s="9">
        <v>7.4822109285096403E-3</v>
      </c>
      <c r="L133">
        <f>-LOG10(Table6[[#This Row],[Consortia FDR]])</f>
        <v>2.1259700529145316</v>
      </c>
      <c r="N133" s="14" t="s">
        <v>2199</v>
      </c>
      <c r="O133" s="1" t="s">
        <v>376</v>
      </c>
      <c r="P133" s="9">
        <v>1.3381429917719501</v>
      </c>
      <c r="Q133" s="9">
        <v>2.2293934657815401E-2</v>
      </c>
      <c r="R133">
        <f>-LOG10(Table7[[#This Row],[Consortia FDR]])</f>
        <v>1.6518132760969084</v>
      </c>
      <c r="T133" s="22" t="s">
        <v>2069</v>
      </c>
      <c r="U133" s="1" t="s">
        <v>150</v>
      </c>
      <c r="V133" s="9">
        <v>1.40646497728528</v>
      </c>
      <c r="W133" s="9">
        <v>2.5471300278134601E-2</v>
      </c>
      <c r="X133">
        <f t="shared" si="2"/>
        <v>1.5939488842784406</v>
      </c>
      <c r="Y133" t="str">
        <f>VLOOKUP(Table8[[#This Row],[Gene ID]],Table9[Component: Mitochondria],1,0)</f>
        <v>MRX9</v>
      </c>
      <c r="Z133" t="str">
        <f>_xlfn.IFNA(Table8[[#This Row],[Component: Mitochondria]], 0)</f>
        <v>MRX9</v>
      </c>
      <c r="AA133" t="e">
        <f>VLOOKUP(Table8[[#This Row],[Gene ID]],Table9[Process: Mitochondrial Translation],1,0)</f>
        <v>#N/A</v>
      </c>
    </row>
    <row r="134" spans="1:27" x14ac:dyDescent="0.35">
      <c r="A134" t="s">
        <v>2349</v>
      </c>
      <c r="B134" t="s">
        <v>688</v>
      </c>
      <c r="C134" s="9">
        <v>4.2863362244188102E-2</v>
      </c>
      <c r="D134" s="21">
        <v>1.63655696829429</v>
      </c>
      <c r="E134" s="21">
        <v>6.8879913815762597E-3</v>
      </c>
      <c r="F134">
        <f>-LOG10(Table4[[#This Row],[Consortia FDR2]])</f>
        <v>2.1619074049539684</v>
      </c>
      <c r="H134" s="14" t="s">
        <v>1913</v>
      </c>
      <c r="I134" s="1" t="s">
        <v>1210</v>
      </c>
      <c r="J134" s="9">
        <v>1.5479216486333001</v>
      </c>
      <c r="K134" s="9">
        <v>7.7063258329752799E-3</v>
      </c>
      <c r="L134">
        <f>-LOG10(Table6[[#This Row],[Consortia FDR]])</f>
        <v>2.1131526324276653</v>
      </c>
      <c r="N134" s="14" t="s">
        <v>2257</v>
      </c>
      <c r="O134" s="1" t="s">
        <v>498</v>
      </c>
      <c r="P134" s="9">
        <v>1.66059650322837</v>
      </c>
      <c r="Q134" s="9">
        <v>2.22983963363577E-2</v>
      </c>
      <c r="R134">
        <f>-LOG10(Table7[[#This Row],[Consortia FDR]])</f>
        <v>1.6517263695668296</v>
      </c>
      <c r="T134" s="22" t="s">
        <v>1239</v>
      </c>
      <c r="U134" s="1" t="s">
        <v>1239</v>
      </c>
      <c r="V134" s="9">
        <v>-1.41872585170322</v>
      </c>
      <c r="W134" s="9">
        <v>2.55183074371991E-2</v>
      </c>
      <c r="X134">
        <f t="shared" si="2"/>
        <v>1.5931481346163074</v>
      </c>
      <c r="Y134" t="e">
        <f>VLOOKUP(Table8[[#This Row],[Gene ID]],Table9[Component: Mitochondria],1,0)</f>
        <v>#N/A</v>
      </c>
      <c r="Z134">
        <f>_xlfn.IFNA(Table8[[#This Row],[Component: Mitochondria]], 0)</f>
        <v>0</v>
      </c>
      <c r="AA134" t="e">
        <f>VLOOKUP(Table8[[#This Row],[Gene ID]],Table9[Process: Mitochondrial Translation],1,0)</f>
        <v>#N/A</v>
      </c>
    </row>
    <row r="135" spans="1:27" x14ac:dyDescent="0.35">
      <c r="A135" t="s">
        <v>1232</v>
      </c>
      <c r="B135" t="s">
        <v>1232</v>
      </c>
      <c r="C135" s="9">
        <v>4.5764218736255198E-2</v>
      </c>
      <c r="D135" s="21">
        <v>1.4034540922674901</v>
      </c>
      <c r="E135" s="21">
        <v>6.8879913815762597E-3</v>
      </c>
      <c r="F135">
        <f>-LOG10(Table4[[#This Row],[Consortia FDR2]])</f>
        <v>2.1619074049539684</v>
      </c>
      <c r="H135" s="14" t="s">
        <v>1037</v>
      </c>
      <c r="I135" s="1" t="s">
        <v>1037</v>
      </c>
      <c r="J135" s="9">
        <v>-3.5016400801069798</v>
      </c>
      <c r="K135" s="9">
        <v>7.7379685523865198E-3</v>
      </c>
      <c r="L135">
        <f>-LOG10(Table6[[#This Row],[Consortia FDR]])</f>
        <v>2.1113730396125452</v>
      </c>
      <c r="N135" s="14" t="s">
        <v>791</v>
      </c>
      <c r="O135" s="1" t="s">
        <v>791</v>
      </c>
      <c r="P135" s="9">
        <v>1.30381446135865</v>
      </c>
      <c r="Q135" s="9">
        <v>2.2390903054237399E-2</v>
      </c>
      <c r="R135">
        <f>-LOG10(Table7[[#This Row],[Consortia FDR]])</f>
        <v>1.6499283904065321</v>
      </c>
      <c r="T135" s="22" t="s">
        <v>2143</v>
      </c>
      <c r="U135" s="1" t="s">
        <v>958</v>
      </c>
      <c r="V135" s="9">
        <v>1.29261716401878</v>
      </c>
      <c r="W135" s="9">
        <v>2.5600811805878702E-2</v>
      </c>
      <c r="X135">
        <f t="shared" si="2"/>
        <v>1.5917462629216064</v>
      </c>
      <c r="Y135" t="str">
        <f>VLOOKUP(Table8[[#This Row],[Gene ID]],Table9[Component: Mitochondria],1,0)</f>
        <v>OXA1</v>
      </c>
      <c r="Z135" t="str">
        <f>_xlfn.IFNA(Table8[[#This Row],[Component: Mitochondria]], 0)</f>
        <v>OXA1</v>
      </c>
      <c r="AA135" t="e">
        <f>VLOOKUP(Table8[[#This Row],[Gene ID]],Table9[Process: Mitochondrial Translation],1,0)</f>
        <v>#N/A</v>
      </c>
    </row>
    <row r="136" spans="1:27" x14ac:dyDescent="0.35">
      <c r="A136" t="s">
        <v>1909</v>
      </c>
      <c r="B136" t="s">
        <v>704</v>
      </c>
      <c r="C136" s="9">
        <v>4.3783643883186098E-2</v>
      </c>
      <c r="D136" s="21">
        <v>-2.2884647215475198</v>
      </c>
      <c r="E136" s="21">
        <v>6.92938485377728E-3</v>
      </c>
      <c r="F136">
        <f>-LOG10(Table4[[#This Row],[Consortia FDR2]])</f>
        <v>2.1593053175480597</v>
      </c>
      <c r="H136" s="14" t="s">
        <v>1279</v>
      </c>
      <c r="I136" s="1" t="s">
        <v>1006</v>
      </c>
      <c r="J136" s="9">
        <v>1.4320413378025501</v>
      </c>
      <c r="K136" s="9">
        <v>7.82496143633956E-3</v>
      </c>
      <c r="L136">
        <f>-LOG10(Table6[[#This Row],[Consortia FDR]])</f>
        <v>2.1065177941043509</v>
      </c>
      <c r="N136" s="14" t="s">
        <v>2041</v>
      </c>
      <c r="O136" s="1" t="s">
        <v>98</v>
      </c>
      <c r="P136" s="9">
        <v>1.4594011978050101</v>
      </c>
      <c r="Q136" s="9">
        <v>2.2398348654154701E-2</v>
      </c>
      <c r="R136">
        <f>-LOG10(Table7[[#This Row],[Consortia FDR]])</f>
        <v>1.6497839993812307</v>
      </c>
      <c r="T136" s="22" t="s">
        <v>2376</v>
      </c>
      <c r="U136" s="1" t="s">
        <v>34</v>
      </c>
      <c r="V136" s="9">
        <v>1.3205439778081001</v>
      </c>
      <c r="W136" s="9">
        <v>2.5704749175962299E-2</v>
      </c>
      <c r="X136">
        <f t="shared" si="2"/>
        <v>1.5899866295727485</v>
      </c>
      <c r="Y136" t="e">
        <f>VLOOKUP(Table8[[#This Row],[Gene ID]],Table9[Component: Mitochondria],1,0)</f>
        <v>#N/A</v>
      </c>
      <c r="Z136">
        <f>_xlfn.IFNA(Table8[[#This Row],[Component: Mitochondria]], 0)</f>
        <v>0</v>
      </c>
      <c r="AA136" t="e">
        <f>VLOOKUP(Table8[[#This Row],[Gene ID]],Table9[Process: Mitochondrial Translation],1,0)</f>
        <v>#N/A</v>
      </c>
    </row>
    <row r="137" spans="1:27" x14ac:dyDescent="0.35">
      <c r="A137" t="s">
        <v>2203</v>
      </c>
      <c r="B137" t="s">
        <v>383</v>
      </c>
      <c r="C137" s="9">
        <v>2.2293934657815401E-2</v>
      </c>
      <c r="D137" s="21">
        <v>1.42610015003956</v>
      </c>
      <c r="E137" s="21">
        <v>6.9530627967157501E-3</v>
      </c>
      <c r="F137">
        <f>-LOG10(Table4[[#This Row],[Consortia FDR2]])</f>
        <v>2.1578238482579946</v>
      </c>
      <c r="H137" s="14" t="s">
        <v>2186</v>
      </c>
      <c r="I137" s="1" t="s">
        <v>1001</v>
      </c>
      <c r="J137" s="9">
        <v>1.4445866720959</v>
      </c>
      <c r="K137" s="9">
        <v>7.8541355065901396E-3</v>
      </c>
      <c r="L137">
        <f>-LOG10(Table6[[#This Row],[Consortia FDR]])</f>
        <v>2.1049016101630422</v>
      </c>
      <c r="N137" s="14" t="s">
        <v>707</v>
      </c>
      <c r="O137" s="1" t="s">
        <v>707</v>
      </c>
      <c r="P137" s="9">
        <v>2.8216596356346302</v>
      </c>
      <c r="Q137" s="9">
        <v>2.2528114870527E-2</v>
      </c>
      <c r="R137">
        <f>-LOG10(Table7[[#This Row],[Consortia FDR]])</f>
        <v>1.6472751480711485</v>
      </c>
      <c r="T137" s="22" t="s">
        <v>2286</v>
      </c>
      <c r="U137" s="1" t="s">
        <v>1103</v>
      </c>
      <c r="V137" s="9">
        <v>1.27728995504711</v>
      </c>
      <c r="W137" s="9">
        <v>2.5971615905944701E-2</v>
      </c>
      <c r="X137">
        <f t="shared" si="2"/>
        <v>1.58550102853</v>
      </c>
      <c r="Y137" t="e">
        <f>VLOOKUP(Table8[[#This Row],[Gene ID]],Table9[Component: Mitochondria],1,0)</f>
        <v>#N/A</v>
      </c>
      <c r="Z137">
        <f>_xlfn.IFNA(Table8[[#This Row],[Component: Mitochondria]], 0)</f>
        <v>0</v>
      </c>
      <c r="AA137" t="e">
        <f>VLOOKUP(Table8[[#This Row],[Gene ID]],Table9[Process: Mitochondrial Translation],1,0)</f>
        <v>#N/A</v>
      </c>
    </row>
    <row r="138" spans="1:27" x14ac:dyDescent="0.35">
      <c r="A138" t="s">
        <v>1638</v>
      </c>
      <c r="B138" t="s">
        <v>421</v>
      </c>
      <c r="C138" s="9">
        <v>2.55183074371991E-2</v>
      </c>
      <c r="D138" s="21">
        <v>3.72297700355313</v>
      </c>
      <c r="E138" s="21">
        <v>6.9530627967157501E-3</v>
      </c>
      <c r="F138">
        <f>-LOG10(Table4[[#This Row],[Consortia FDR2]])</f>
        <v>2.1578238482579946</v>
      </c>
      <c r="H138" s="14" t="s">
        <v>1498</v>
      </c>
      <c r="I138" s="1" t="s">
        <v>251</v>
      </c>
      <c r="J138" s="9">
        <v>1.33620886093082</v>
      </c>
      <c r="K138" s="9">
        <v>7.9672720332260201E-3</v>
      </c>
      <c r="L138">
        <f>-LOG10(Table6[[#This Row],[Consortia FDR]])</f>
        <v>2.0986903541019095</v>
      </c>
      <c r="N138" s="14" t="s">
        <v>2039</v>
      </c>
      <c r="O138" s="1" t="s">
        <v>92</v>
      </c>
      <c r="P138" s="9">
        <v>6.6430630469535004</v>
      </c>
      <c r="Q138" s="9">
        <v>2.2591679011785701E-2</v>
      </c>
      <c r="R138">
        <f>-LOG10(Table7[[#This Row],[Consortia FDR]])</f>
        <v>1.6460514911488533</v>
      </c>
      <c r="T138" s="22" t="s">
        <v>2281</v>
      </c>
      <c r="U138" s="1" t="s">
        <v>557</v>
      </c>
      <c r="V138" s="9">
        <v>1.3606828262083599</v>
      </c>
      <c r="W138" s="9">
        <v>2.5971615905944701E-2</v>
      </c>
      <c r="X138">
        <f t="shared" si="2"/>
        <v>1.58550102853</v>
      </c>
      <c r="Y138" t="e">
        <f>VLOOKUP(Table8[[#This Row],[Gene ID]],Table9[Component: Mitochondria],1,0)</f>
        <v>#N/A</v>
      </c>
      <c r="Z138">
        <f>_xlfn.IFNA(Table8[[#This Row],[Component: Mitochondria]], 0)</f>
        <v>0</v>
      </c>
      <c r="AA138" t="e">
        <f>VLOOKUP(Table8[[#This Row],[Gene ID]],Table9[Process: Mitochondrial Translation],1,0)</f>
        <v>#N/A</v>
      </c>
    </row>
    <row r="139" spans="1:27" x14ac:dyDescent="0.35">
      <c r="A139" t="s">
        <v>1326</v>
      </c>
      <c r="B139" t="s">
        <v>65</v>
      </c>
      <c r="C139" s="9">
        <v>2.0782623384304698E-3</v>
      </c>
      <c r="D139" s="21">
        <v>1.7294900213001501</v>
      </c>
      <c r="E139" s="21">
        <v>6.9535754753748498E-3</v>
      </c>
      <c r="F139">
        <f>-LOG10(Table4[[#This Row],[Consortia FDR2]])</f>
        <v>2.1577918270738117</v>
      </c>
      <c r="H139" s="14" t="s">
        <v>2357</v>
      </c>
      <c r="I139" s="1" t="s">
        <v>701</v>
      </c>
      <c r="J139" s="9">
        <v>1.5443645693762</v>
      </c>
      <c r="K139" s="9">
        <v>7.9672720332260201E-3</v>
      </c>
      <c r="L139">
        <f>-LOG10(Table6[[#This Row],[Consortia FDR]])</f>
        <v>2.0986903541019095</v>
      </c>
      <c r="N139" s="14" t="s">
        <v>2313</v>
      </c>
      <c r="O139" s="1" t="s">
        <v>611</v>
      </c>
      <c r="P139" s="9">
        <v>1.41248972855499</v>
      </c>
      <c r="Q139" s="9">
        <v>2.2725746606360401E-2</v>
      </c>
      <c r="R139">
        <f>-LOG10(Table7[[#This Row],[Consortia FDR]])</f>
        <v>1.6434818400445563</v>
      </c>
      <c r="T139" s="22" t="s">
        <v>2145</v>
      </c>
      <c r="U139" s="1" t="s">
        <v>283</v>
      </c>
      <c r="V139" s="9">
        <v>1.21480038508638</v>
      </c>
      <c r="W139" s="9">
        <v>2.603096606639E-2</v>
      </c>
      <c r="X139">
        <f t="shared" si="2"/>
        <v>1.5845097139684867</v>
      </c>
      <c r="Y139" t="e">
        <f>VLOOKUP(Table8[[#This Row],[Gene ID]],Table9[Component: Mitochondria],1,0)</f>
        <v>#N/A</v>
      </c>
      <c r="Z139">
        <f>_xlfn.IFNA(Table8[[#This Row],[Component: Mitochondria]], 0)</f>
        <v>0</v>
      </c>
      <c r="AA139" t="e">
        <f>VLOOKUP(Table8[[#This Row],[Gene ID]],Table9[Process: Mitochondrial Translation],1,0)</f>
        <v>#N/A</v>
      </c>
    </row>
    <row r="140" spans="1:27" x14ac:dyDescent="0.35">
      <c r="A140" t="s">
        <v>1365</v>
      </c>
      <c r="B140" t="s">
        <v>863</v>
      </c>
      <c r="C140" s="9">
        <v>4.8990574514551997E-3</v>
      </c>
      <c r="D140" s="21">
        <v>1.59516155108068</v>
      </c>
      <c r="E140" s="21">
        <v>6.9535754753748498E-3</v>
      </c>
      <c r="F140">
        <f>-LOG10(Table4[[#This Row],[Consortia FDR2]])</f>
        <v>2.1577918270738117</v>
      </c>
      <c r="H140" s="14" t="s">
        <v>2035</v>
      </c>
      <c r="I140" s="1" t="s">
        <v>846</v>
      </c>
      <c r="J140" s="9">
        <v>1.4159854558068199</v>
      </c>
      <c r="K140" s="9">
        <v>8.6495735295850397E-3</v>
      </c>
      <c r="L140">
        <f>-LOG10(Table6[[#This Row],[Consortia FDR]])</f>
        <v>2.0630053050570187</v>
      </c>
      <c r="N140" s="14" t="s">
        <v>2399</v>
      </c>
      <c r="O140" s="1" t="s">
        <v>772</v>
      </c>
      <c r="P140" s="9">
        <v>1.53933844880659</v>
      </c>
      <c r="Q140" s="9">
        <v>2.3021118492838E-2</v>
      </c>
      <c r="R140">
        <f>-LOG10(Table7[[#This Row],[Consortia FDR]])</f>
        <v>1.6378735797736872</v>
      </c>
      <c r="T140" s="22" t="s">
        <v>2090</v>
      </c>
      <c r="U140" s="1" t="s">
        <v>909</v>
      </c>
      <c r="V140" s="9">
        <v>1.3841432374594</v>
      </c>
      <c r="W140" s="9">
        <v>2.60320740317979E-2</v>
      </c>
      <c r="X140">
        <f t="shared" si="2"/>
        <v>1.5844912293290205</v>
      </c>
      <c r="Y140" t="str">
        <f>VLOOKUP(Table8[[#This Row],[Gene ID]],Table9[Component: Mitochondria],1,0)</f>
        <v>MRPL1</v>
      </c>
      <c r="Z140" t="str">
        <f>_xlfn.IFNA(Table8[[#This Row],[Component: Mitochondria]], 0)</f>
        <v>MRPL1</v>
      </c>
      <c r="AA140" t="str">
        <f>VLOOKUP(Table8[[#This Row],[Gene ID]],Table9[Process: Mitochondrial Translation],1,0)</f>
        <v>MRPL1</v>
      </c>
    </row>
    <row r="141" spans="1:27" x14ac:dyDescent="0.35">
      <c r="A141" t="s">
        <v>2091</v>
      </c>
      <c r="B141" t="s">
        <v>195</v>
      </c>
      <c r="C141" s="9">
        <v>1.11912413671306E-2</v>
      </c>
      <c r="D141" s="21">
        <v>1.56806898636429</v>
      </c>
      <c r="E141" s="21">
        <v>6.9535754753748498E-3</v>
      </c>
      <c r="F141">
        <f>-LOG10(Table4[[#This Row],[Consortia FDR2]])</f>
        <v>2.1577918270738117</v>
      </c>
      <c r="H141" s="14" t="s">
        <v>1329</v>
      </c>
      <c r="I141" s="1" t="s">
        <v>68</v>
      </c>
      <c r="J141" s="9">
        <v>1.8978902392414201</v>
      </c>
      <c r="K141" s="9">
        <v>8.7551273880717793E-3</v>
      </c>
      <c r="L141">
        <f>-LOG10(Table6[[#This Row],[Consortia FDR]])</f>
        <v>2.0577375305018202</v>
      </c>
      <c r="N141" s="14" t="s">
        <v>2024</v>
      </c>
      <c r="O141" s="1" t="s">
        <v>61</v>
      </c>
      <c r="P141" s="9">
        <v>1.4988838360094601</v>
      </c>
      <c r="Q141" s="9">
        <v>2.3674243463062499E-2</v>
      </c>
      <c r="R141">
        <f>-LOG10(Table7[[#This Row],[Consortia FDR]])</f>
        <v>1.6257238904690186</v>
      </c>
      <c r="T141" s="22" t="s">
        <v>2158</v>
      </c>
      <c r="U141" s="1" t="s">
        <v>304</v>
      </c>
      <c r="V141" s="9">
        <v>1.24998389416321</v>
      </c>
      <c r="W141" s="9">
        <v>2.6324068613803899E-2</v>
      </c>
      <c r="X141">
        <f t="shared" si="2"/>
        <v>1.579646985880035</v>
      </c>
      <c r="Y141" t="e">
        <f>VLOOKUP(Table8[[#This Row],[Gene ID]],Table9[Component: Mitochondria],1,0)</f>
        <v>#N/A</v>
      </c>
      <c r="Z141">
        <f>_xlfn.IFNA(Table8[[#This Row],[Component: Mitochondria]], 0)</f>
        <v>0</v>
      </c>
      <c r="AA141" t="e">
        <f>VLOOKUP(Table8[[#This Row],[Gene ID]],Table9[Process: Mitochondrial Translation],1,0)</f>
        <v>#N/A</v>
      </c>
    </row>
    <row r="142" spans="1:27" x14ac:dyDescent="0.35">
      <c r="A142" t="s">
        <v>1460</v>
      </c>
      <c r="B142" t="s">
        <v>211</v>
      </c>
      <c r="C142" s="9">
        <v>1.1889642055728299E-2</v>
      </c>
      <c r="D142" s="21">
        <v>-1.4943444667069801</v>
      </c>
      <c r="E142" s="21">
        <v>6.9535754753748498E-3</v>
      </c>
      <c r="F142">
        <f>-LOG10(Table4[[#This Row],[Consortia FDR2]])</f>
        <v>2.1577918270738117</v>
      </c>
      <c r="H142" s="14" t="s">
        <v>1338</v>
      </c>
      <c r="I142" s="1" t="s">
        <v>75</v>
      </c>
      <c r="J142" s="9">
        <v>1.5538371623514899</v>
      </c>
      <c r="K142" s="9">
        <v>8.9023658690150307E-3</v>
      </c>
      <c r="L142">
        <f>-LOG10(Table6[[#This Row],[Consortia FDR]])</f>
        <v>2.0504945610724632</v>
      </c>
      <c r="N142" s="14" t="s">
        <v>2092</v>
      </c>
      <c r="O142" s="1" t="s">
        <v>200</v>
      </c>
      <c r="P142" s="9">
        <v>1.38522959693575</v>
      </c>
      <c r="Q142" s="9">
        <v>2.3941718020868499E-2</v>
      </c>
      <c r="R142">
        <f>-LOG10(Table7[[#This Row],[Consortia FDR]])</f>
        <v>1.6208446885072239</v>
      </c>
      <c r="T142" s="22" t="s">
        <v>2126</v>
      </c>
      <c r="U142" s="1" t="s">
        <v>253</v>
      </c>
      <c r="V142" s="9">
        <v>1.5268517685359599</v>
      </c>
      <c r="W142" s="9">
        <v>2.6324068613803899E-2</v>
      </c>
      <c r="X142">
        <f t="shared" si="2"/>
        <v>1.579646985880035</v>
      </c>
      <c r="Y142" t="str">
        <f>VLOOKUP(Table8[[#This Row],[Gene ID]],Table9[Component: Mitochondria],1,0)</f>
        <v>RML2</v>
      </c>
      <c r="Z142" t="str">
        <f>_xlfn.IFNA(Table8[[#This Row],[Component: Mitochondria]], 0)</f>
        <v>RML2</v>
      </c>
      <c r="AA142" t="str">
        <f>VLOOKUP(Table8[[#This Row],[Gene ID]],Table9[Process: Mitochondrial Translation],1,0)</f>
        <v>RML2</v>
      </c>
    </row>
    <row r="143" spans="1:27" x14ac:dyDescent="0.35">
      <c r="A143" t="s">
        <v>1771</v>
      </c>
      <c r="B143" t="s">
        <v>573</v>
      </c>
      <c r="C143" s="9">
        <v>3.4147852163420402E-2</v>
      </c>
      <c r="D143" s="21">
        <v>1.47787901465446</v>
      </c>
      <c r="E143" s="21">
        <v>6.9535754753748498E-3</v>
      </c>
      <c r="F143">
        <f>-LOG10(Table4[[#This Row],[Consortia FDR2]])</f>
        <v>2.1577918270738117</v>
      </c>
      <c r="H143" s="14" t="s">
        <v>1580</v>
      </c>
      <c r="I143" s="1" t="s">
        <v>353</v>
      </c>
      <c r="J143" s="9">
        <v>1.6255417948797399</v>
      </c>
      <c r="K143" s="9">
        <v>9.0939920440587206E-3</v>
      </c>
      <c r="L143">
        <f>-LOG10(Table6[[#This Row],[Consortia FDR]])</f>
        <v>2.0412454300762488</v>
      </c>
      <c r="N143" s="14" t="s">
        <v>2101</v>
      </c>
      <c r="O143" s="1" t="s">
        <v>925</v>
      </c>
      <c r="P143" s="9">
        <v>1.53327586244417</v>
      </c>
      <c r="Q143" s="9">
        <v>2.4181719002731202E-2</v>
      </c>
      <c r="R143">
        <f>-LOG10(Table7[[#This Row],[Consortia FDR]])</f>
        <v>1.6165128297422098</v>
      </c>
      <c r="T143" s="22" t="s">
        <v>2405</v>
      </c>
      <c r="U143" s="1" t="s">
        <v>782</v>
      </c>
      <c r="V143" s="9">
        <v>-1.2340045555924299</v>
      </c>
      <c r="W143" s="9">
        <v>2.6798033162220101E-2</v>
      </c>
      <c r="X143">
        <f t="shared" si="2"/>
        <v>1.5718970797824163</v>
      </c>
      <c r="Y143" t="e">
        <f>VLOOKUP(Table8[[#This Row],[Gene ID]],Table9[Component: Mitochondria],1,0)</f>
        <v>#N/A</v>
      </c>
      <c r="Z143">
        <f>_xlfn.IFNA(Table8[[#This Row],[Component: Mitochondria]], 0)</f>
        <v>0</v>
      </c>
      <c r="AA143" t="e">
        <f>VLOOKUP(Table8[[#This Row],[Gene ID]],Table9[Process: Mitochondrial Translation],1,0)</f>
        <v>#N/A</v>
      </c>
    </row>
    <row r="144" spans="1:27" x14ac:dyDescent="0.35">
      <c r="A144" t="s">
        <v>1776</v>
      </c>
      <c r="B144" t="s">
        <v>577</v>
      </c>
      <c r="C144" s="9">
        <v>3.4673781943955602E-2</v>
      </c>
      <c r="D144" s="21">
        <v>1.6359547182249301</v>
      </c>
      <c r="E144" s="21">
        <v>6.9535754753748498E-3</v>
      </c>
      <c r="F144">
        <f>-LOG10(Table4[[#This Row],[Consortia FDR2]])</f>
        <v>2.1577918270738117</v>
      </c>
      <c r="H144" s="14" t="s">
        <v>1763</v>
      </c>
      <c r="I144" s="1" t="s">
        <v>1105</v>
      </c>
      <c r="J144" s="9">
        <v>1.6515563559425099</v>
      </c>
      <c r="K144" s="9">
        <v>9.0939920440587206E-3</v>
      </c>
      <c r="L144">
        <f>-LOG10(Table6[[#This Row],[Consortia FDR]])</f>
        <v>2.0412454300762488</v>
      </c>
      <c r="N144" s="14" t="s">
        <v>2364</v>
      </c>
      <c r="O144" s="1" t="s">
        <v>1216</v>
      </c>
      <c r="P144" s="9">
        <v>3.4086870756299099</v>
      </c>
      <c r="Q144" s="9">
        <v>2.4181719002731202E-2</v>
      </c>
      <c r="R144">
        <f>-LOG10(Table7[[#This Row],[Consortia FDR]])</f>
        <v>1.6165128297422098</v>
      </c>
      <c r="T144" s="22" t="s">
        <v>2080</v>
      </c>
      <c r="U144" s="1" t="s">
        <v>173</v>
      </c>
      <c r="V144" s="9">
        <v>-2.0819919760022501</v>
      </c>
      <c r="W144" s="9">
        <v>2.74216104346496E-2</v>
      </c>
      <c r="X144">
        <f t="shared" si="2"/>
        <v>1.5619070432611712</v>
      </c>
      <c r="Y144" t="e">
        <f>VLOOKUP(Table8[[#This Row],[Gene ID]],Table9[Component: Mitochondria],1,0)</f>
        <v>#N/A</v>
      </c>
      <c r="Z144">
        <f>_xlfn.IFNA(Table8[[#This Row],[Component: Mitochondria]], 0)</f>
        <v>0</v>
      </c>
      <c r="AA144" t="e">
        <f>VLOOKUP(Table8[[#This Row],[Gene ID]],Table9[Process: Mitochondrial Translation],1,0)</f>
        <v>#N/A</v>
      </c>
    </row>
    <row r="145" spans="1:27" x14ac:dyDescent="0.35">
      <c r="A145" t="s">
        <v>647</v>
      </c>
      <c r="B145" t="s">
        <v>647</v>
      </c>
      <c r="C145" s="9">
        <v>3.9688718852739197E-2</v>
      </c>
      <c r="D145" s="21">
        <v>-2.3679284730825398</v>
      </c>
      <c r="E145" s="21">
        <v>6.9535754753748498E-3</v>
      </c>
      <c r="F145">
        <f>-LOG10(Table4[[#This Row],[Consortia FDR2]])</f>
        <v>2.1577918270738117</v>
      </c>
      <c r="H145" s="14" t="s">
        <v>1558</v>
      </c>
      <c r="I145" s="1" t="s">
        <v>324</v>
      </c>
      <c r="J145" s="9">
        <v>1.48086023987152</v>
      </c>
      <c r="K145" s="9">
        <v>9.3010109145850207E-3</v>
      </c>
      <c r="L145">
        <f>-LOG10(Table6[[#This Row],[Consortia FDR]])</f>
        <v>2.0314698459873508</v>
      </c>
      <c r="N145" s="14" t="s">
        <v>2295</v>
      </c>
      <c r="O145" s="1" t="s">
        <v>585</v>
      </c>
      <c r="P145" s="9">
        <v>1.4507080636242999</v>
      </c>
      <c r="Q145" s="9">
        <v>2.4401759524507498E-2</v>
      </c>
      <c r="R145">
        <f>-LOG10(Table7[[#This Row],[Consortia FDR]])</f>
        <v>1.6125788570943207</v>
      </c>
      <c r="T145" s="22" t="s">
        <v>2177</v>
      </c>
      <c r="U145" s="1" t="s">
        <v>336</v>
      </c>
      <c r="V145" s="9">
        <v>1.3949829321882801</v>
      </c>
      <c r="W145" s="9">
        <v>2.77386057577961E-2</v>
      </c>
      <c r="X145">
        <f t="shared" si="2"/>
        <v>1.5569153719185715</v>
      </c>
      <c r="Y145" t="e">
        <f>VLOOKUP(Table8[[#This Row],[Gene ID]],Table9[Component: Mitochondria],1,0)</f>
        <v>#N/A</v>
      </c>
      <c r="Z145">
        <f>_xlfn.IFNA(Table8[[#This Row],[Component: Mitochondria]], 0)</f>
        <v>0</v>
      </c>
      <c r="AA145" t="e">
        <f>VLOOKUP(Table8[[#This Row],[Gene ID]],Table9[Process: Mitochondrial Translation],1,0)</f>
        <v>#N/A</v>
      </c>
    </row>
    <row r="146" spans="1:27" x14ac:dyDescent="0.35">
      <c r="A146" t="s">
        <v>886</v>
      </c>
      <c r="B146" t="s">
        <v>886</v>
      </c>
      <c r="C146" s="9">
        <v>7.1805854631733796E-3</v>
      </c>
      <c r="D146" s="21">
        <v>1.6196550351888299</v>
      </c>
      <c r="E146" s="21">
        <v>7.0093680022607604E-3</v>
      </c>
      <c r="F146">
        <f>-LOG10(Table4[[#This Row],[Consortia FDR2]])</f>
        <v>2.1543211383106953</v>
      </c>
      <c r="H146" s="14" t="s">
        <v>2302</v>
      </c>
      <c r="I146" s="1" t="s">
        <v>1129</v>
      </c>
      <c r="J146" s="9">
        <v>1.3550834471148601</v>
      </c>
      <c r="K146" s="9">
        <v>9.6568174280814295E-3</v>
      </c>
      <c r="L146">
        <f>-LOG10(Table6[[#This Row],[Consortia FDR]])</f>
        <v>2.0151659792943524</v>
      </c>
      <c r="N146" s="14" t="s">
        <v>2326</v>
      </c>
      <c r="O146" s="1" t="s">
        <v>656</v>
      </c>
      <c r="P146" s="9">
        <v>1.4585965765631601</v>
      </c>
      <c r="Q146" s="9">
        <v>2.47114368352679E-2</v>
      </c>
      <c r="R146">
        <f>-LOG10(Table7[[#This Row],[Consortia FDR]])</f>
        <v>1.6071020020084215</v>
      </c>
      <c r="T146" s="22" t="s">
        <v>2367</v>
      </c>
      <c r="U146" s="1" t="s">
        <v>720</v>
      </c>
      <c r="V146" s="9">
        <v>1.25818343536842</v>
      </c>
      <c r="W146" s="9">
        <v>2.77816685129002E-2</v>
      </c>
      <c r="X146">
        <f t="shared" si="2"/>
        <v>1.5562416749344257</v>
      </c>
      <c r="Y146" t="e">
        <f>VLOOKUP(Table8[[#This Row],[Gene ID]],Table9[Component: Mitochondria],1,0)</f>
        <v>#N/A</v>
      </c>
      <c r="Z146">
        <f>_xlfn.IFNA(Table8[[#This Row],[Component: Mitochondria]], 0)</f>
        <v>0</v>
      </c>
      <c r="AA146" t="e">
        <f>VLOOKUP(Table8[[#This Row],[Gene ID]],Table9[Process: Mitochondrial Translation],1,0)</f>
        <v>#N/A</v>
      </c>
    </row>
    <row r="147" spans="1:27" x14ac:dyDescent="0.35">
      <c r="A147" t="s">
        <v>1608</v>
      </c>
      <c r="B147" t="s">
        <v>1020</v>
      </c>
      <c r="C147" s="9">
        <v>2.2357436362260098E-2</v>
      </c>
      <c r="D147" s="21">
        <v>1.44248899655286</v>
      </c>
      <c r="E147" s="21">
        <v>7.0520407101310103E-3</v>
      </c>
      <c r="F147">
        <f>-LOG10(Table4[[#This Row],[Consortia FDR2]])</f>
        <v>2.1516851892634952</v>
      </c>
      <c r="H147" s="14" t="s">
        <v>2272</v>
      </c>
      <c r="I147" s="1" t="s">
        <v>533</v>
      </c>
      <c r="J147" s="9">
        <v>1.3344658509927401</v>
      </c>
      <c r="K147" s="9">
        <v>9.6618013088308093E-3</v>
      </c>
      <c r="L147">
        <f>-LOG10(Table6[[#This Row],[Consortia FDR]])</f>
        <v>2.0149418978540159</v>
      </c>
      <c r="N147" s="14" t="s">
        <v>2401</v>
      </c>
      <c r="O147" s="1" t="s">
        <v>776</v>
      </c>
      <c r="P147" s="9">
        <v>1.4555967642786201</v>
      </c>
      <c r="Q147" s="9">
        <v>2.5252414407873E-2</v>
      </c>
      <c r="R147">
        <f>-LOG10(Table7[[#This Row],[Consortia FDR]])</f>
        <v>1.5976970922428406</v>
      </c>
      <c r="T147" s="22" t="s">
        <v>2067</v>
      </c>
      <c r="U147" s="1" t="s">
        <v>884</v>
      </c>
      <c r="V147" s="9">
        <v>2.1809732918329701</v>
      </c>
      <c r="W147" s="9">
        <v>2.7867710325079599E-2</v>
      </c>
      <c r="X147">
        <f t="shared" si="2"/>
        <v>1.5548987124504192</v>
      </c>
      <c r="Y147" t="e">
        <f>VLOOKUP(Table8[[#This Row],[Gene ID]],Table9[Component: Mitochondria],1,0)</f>
        <v>#N/A</v>
      </c>
      <c r="Z147">
        <f>_xlfn.IFNA(Table8[[#This Row],[Component: Mitochondria]], 0)</f>
        <v>0</v>
      </c>
      <c r="AA147" t="e">
        <f>VLOOKUP(Table8[[#This Row],[Gene ID]],Table9[Process: Mitochondrial Translation],1,0)</f>
        <v>#N/A</v>
      </c>
    </row>
    <row r="148" spans="1:27" x14ac:dyDescent="0.35">
      <c r="A148" t="s">
        <v>2256</v>
      </c>
      <c r="B148" t="s">
        <v>492</v>
      </c>
      <c r="C148" s="9">
        <v>3.0235780448414899E-2</v>
      </c>
      <c r="D148" s="21">
        <v>1.8910424816684499</v>
      </c>
      <c r="E148" s="21">
        <v>7.0520407101310103E-3</v>
      </c>
      <c r="F148">
        <f>-LOG10(Table4[[#This Row],[Consortia FDR2]])</f>
        <v>2.1516851892634952</v>
      </c>
      <c r="H148" s="14" t="s">
        <v>2273</v>
      </c>
      <c r="I148" s="1" t="s">
        <v>1086</v>
      </c>
      <c r="J148" s="9">
        <v>1.2968941500239901</v>
      </c>
      <c r="K148" s="9">
        <v>9.6618013088308093E-3</v>
      </c>
      <c r="L148">
        <f>-LOG10(Table6[[#This Row],[Consortia FDR]])</f>
        <v>2.0149418978540159</v>
      </c>
      <c r="N148" s="14" t="s">
        <v>2318</v>
      </c>
      <c r="O148" s="1" t="s">
        <v>636</v>
      </c>
      <c r="P148" s="9">
        <v>1.2703218667456899</v>
      </c>
      <c r="Q148" s="9">
        <v>2.5286989083281902E-2</v>
      </c>
      <c r="R148">
        <f>-LOG10(Table7[[#This Row],[Consortia FDR]])</f>
        <v>1.5971028789340589</v>
      </c>
      <c r="T148" s="22" t="s">
        <v>2222</v>
      </c>
      <c r="U148" s="1" t="s">
        <v>1038</v>
      </c>
      <c r="V148" s="9">
        <v>1.3735176891973799</v>
      </c>
      <c r="W148" s="9">
        <v>2.82756402088301E-2</v>
      </c>
      <c r="X148">
        <f t="shared" si="2"/>
        <v>1.5485875531217108</v>
      </c>
      <c r="Y148" t="e">
        <f>VLOOKUP(Table8[[#This Row],[Gene ID]],Table9[Component: Mitochondria],1,0)</f>
        <v>#N/A</v>
      </c>
      <c r="Z148">
        <f>_xlfn.IFNA(Table8[[#This Row],[Component: Mitochondria]], 0)</f>
        <v>0</v>
      </c>
      <c r="AA148" t="e">
        <f>VLOOKUP(Table8[[#This Row],[Gene ID]],Table9[Process: Mitochondrial Translation],1,0)</f>
        <v>#N/A</v>
      </c>
    </row>
    <row r="149" spans="1:27" x14ac:dyDescent="0.35">
      <c r="A149" t="s">
        <v>154</v>
      </c>
      <c r="B149" t="s">
        <v>154</v>
      </c>
      <c r="C149" s="9">
        <v>7.0093680022607604E-3</v>
      </c>
      <c r="D149" s="21">
        <v>1.5032264501973001</v>
      </c>
      <c r="E149" s="21">
        <v>7.1805854631733796E-3</v>
      </c>
      <c r="F149">
        <f>-LOG10(Table4[[#This Row],[Consortia FDR2]])</f>
        <v>2.1438401444680486</v>
      </c>
      <c r="H149" s="14" t="s">
        <v>1634</v>
      </c>
      <c r="I149" s="1" t="s">
        <v>416</v>
      </c>
      <c r="J149" s="9">
        <v>2.0601140760305698</v>
      </c>
      <c r="K149" s="9">
        <v>9.7139369051790093E-3</v>
      </c>
      <c r="L149">
        <f>-LOG10(Table6[[#This Row],[Consortia FDR]])</f>
        <v>2.0126047217217002</v>
      </c>
      <c r="N149" s="14" t="s">
        <v>2164</v>
      </c>
      <c r="O149" s="1" t="s">
        <v>312</v>
      </c>
      <c r="P149" s="9">
        <v>1.3054733410896999</v>
      </c>
      <c r="Q149" s="9">
        <v>2.5462113060930502E-2</v>
      </c>
      <c r="R149">
        <f>-LOG10(Table7[[#This Row],[Consortia FDR]])</f>
        <v>1.5941055577671186</v>
      </c>
      <c r="T149" s="22" t="s">
        <v>2195</v>
      </c>
      <c r="U149" s="1" t="s">
        <v>368</v>
      </c>
      <c r="V149" s="9">
        <v>1.28023885330357</v>
      </c>
      <c r="W149" s="9">
        <v>2.82756402088301E-2</v>
      </c>
      <c r="X149">
        <f t="shared" si="2"/>
        <v>1.5485875531217108</v>
      </c>
      <c r="Y149" t="e">
        <f>VLOOKUP(Table8[[#This Row],[Gene ID]],Table9[Component: Mitochondria],1,0)</f>
        <v>#N/A</v>
      </c>
      <c r="Z149">
        <f>_xlfn.IFNA(Table8[[#This Row],[Component: Mitochondria]], 0)</f>
        <v>0</v>
      </c>
      <c r="AA149" t="e">
        <f>VLOOKUP(Table8[[#This Row],[Gene ID]],Table9[Process: Mitochondrial Translation],1,0)</f>
        <v>#N/A</v>
      </c>
    </row>
    <row r="150" spans="1:27" x14ac:dyDescent="0.35">
      <c r="A150" t="s">
        <v>1583</v>
      </c>
      <c r="B150" t="s">
        <v>356</v>
      </c>
      <c r="C150" s="9">
        <v>2.0991973125253499E-2</v>
      </c>
      <c r="D150" s="21">
        <v>1.6304144628836199</v>
      </c>
      <c r="E150" s="21">
        <v>7.1805854631733796E-3</v>
      </c>
      <c r="F150">
        <f>-LOG10(Table4[[#This Row],[Consortia FDR2]])</f>
        <v>2.1438401444680486</v>
      </c>
      <c r="H150" s="14" t="s">
        <v>1309</v>
      </c>
      <c r="I150" s="1" t="s">
        <v>826</v>
      </c>
      <c r="J150" s="9">
        <v>1.9167351583518799</v>
      </c>
      <c r="K150" s="9">
        <v>9.7350206304955902E-3</v>
      </c>
      <c r="L150">
        <f>-LOG10(Table6[[#This Row],[Consortia FDR]])</f>
        <v>2.0116631237843294</v>
      </c>
      <c r="N150" s="14" t="s">
        <v>2069</v>
      </c>
      <c r="O150" s="1" t="s">
        <v>150</v>
      </c>
      <c r="P150" s="9">
        <v>1.40646497728528</v>
      </c>
      <c r="Q150" s="9">
        <v>2.5471300278134601E-2</v>
      </c>
      <c r="R150">
        <f>-LOG10(Table7[[#This Row],[Consortia FDR]])</f>
        <v>1.5939488842784406</v>
      </c>
      <c r="T150" s="22" t="s">
        <v>2314</v>
      </c>
      <c r="U150" s="1" t="s">
        <v>618</v>
      </c>
      <c r="V150" s="9">
        <v>1.2919115059542301</v>
      </c>
      <c r="W150" s="9">
        <v>2.8618603707685399E-2</v>
      </c>
      <c r="X150">
        <f t="shared" si="2"/>
        <v>1.5433515591450822</v>
      </c>
      <c r="Y150" t="e">
        <f>VLOOKUP(Table8[[#This Row],[Gene ID]],Table9[Component: Mitochondria],1,0)</f>
        <v>#N/A</v>
      </c>
      <c r="Z150">
        <f>_xlfn.IFNA(Table8[[#This Row],[Component: Mitochondria]], 0)</f>
        <v>0</v>
      </c>
      <c r="AA150" t="e">
        <f>VLOOKUP(Table8[[#This Row],[Gene ID]],Table9[Process: Mitochondrial Translation],1,0)</f>
        <v>#N/A</v>
      </c>
    </row>
    <row r="151" spans="1:27" x14ac:dyDescent="0.35">
      <c r="A151" t="s">
        <v>1603</v>
      </c>
      <c r="B151" t="s">
        <v>380</v>
      </c>
      <c r="C151" s="9">
        <v>2.2293934657815401E-2</v>
      </c>
      <c r="D151" s="21">
        <v>1.7292804580551</v>
      </c>
      <c r="E151" s="21">
        <v>7.1805854631733796E-3</v>
      </c>
      <c r="F151">
        <f>-LOG10(Table4[[#This Row],[Consortia FDR2]])</f>
        <v>2.1438401444680486</v>
      </c>
      <c r="H151" s="14" t="s">
        <v>1350</v>
      </c>
      <c r="I151" s="1" t="s">
        <v>85</v>
      </c>
      <c r="J151" s="9">
        <v>2.6895026917496798</v>
      </c>
      <c r="K151" s="9">
        <v>9.9256558573860097E-3</v>
      </c>
      <c r="L151">
        <f>-LOG10(Table6[[#This Row],[Consortia FDR]])</f>
        <v>2.003240786747928</v>
      </c>
      <c r="N151" s="14" t="s">
        <v>1239</v>
      </c>
      <c r="O151" s="1" t="s">
        <v>1239</v>
      </c>
      <c r="P151" s="9">
        <v>-1.41872585170322</v>
      </c>
      <c r="Q151" s="9">
        <v>2.55183074371991E-2</v>
      </c>
      <c r="R151">
        <f>-LOG10(Table7[[#This Row],[Consortia FDR]])</f>
        <v>1.5931481346163074</v>
      </c>
      <c r="T151" s="22" t="s">
        <v>2151</v>
      </c>
      <c r="U151" s="1" t="s">
        <v>293</v>
      </c>
      <c r="V151" s="9">
        <v>1.2892895155095601</v>
      </c>
      <c r="W151" s="9">
        <v>2.8626170973862001E-2</v>
      </c>
      <c r="X151">
        <f t="shared" si="2"/>
        <v>1.5432367391643584</v>
      </c>
      <c r="Y151" t="e">
        <f>VLOOKUP(Table8[[#This Row],[Gene ID]],Table9[Component: Mitochondria],1,0)</f>
        <v>#N/A</v>
      </c>
      <c r="Z151">
        <f>_xlfn.IFNA(Table8[[#This Row],[Component: Mitochondria]], 0)</f>
        <v>0</v>
      </c>
      <c r="AA151" t="e">
        <f>VLOOKUP(Table8[[#This Row],[Gene ID]],Table9[Process: Mitochondrial Translation],1,0)</f>
        <v>#N/A</v>
      </c>
    </row>
    <row r="152" spans="1:27" x14ac:dyDescent="0.35">
      <c r="A152" t="s">
        <v>1274</v>
      </c>
      <c r="B152" t="s">
        <v>260</v>
      </c>
      <c r="C152" s="9">
        <v>1.5629191575203202E-2</v>
      </c>
      <c r="D152" s="21">
        <v>1.40829618886154</v>
      </c>
      <c r="E152" s="21">
        <v>7.2259378069034399E-3</v>
      </c>
      <c r="F152">
        <f>-LOG10(Table4[[#This Row],[Consortia FDR2]])</f>
        <v>2.1411057806914515</v>
      </c>
      <c r="H152" s="14" t="s">
        <v>2050</v>
      </c>
      <c r="I152" s="1" t="s">
        <v>110</v>
      </c>
      <c r="J152" s="9">
        <v>1.52043280630961</v>
      </c>
      <c r="K152" s="9">
        <v>9.9256558573860097E-3</v>
      </c>
      <c r="L152">
        <f>-LOG10(Table6[[#This Row],[Consortia FDR]])</f>
        <v>2.003240786747928</v>
      </c>
      <c r="N152" s="14" t="s">
        <v>2143</v>
      </c>
      <c r="O152" s="1" t="s">
        <v>958</v>
      </c>
      <c r="P152" s="9">
        <v>1.29261716401878</v>
      </c>
      <c r="Q152" s="9">
        <v>2.5600811805878702E-2</v>
      </c>
      <c r="R152">
        <f>-LOG10(Table7[[#This Row],[Consortia FDR]])</f>
        <v>1.5917462629216064</v>
      </c>
      <c r="T152" s="22" t="s">
        <v>2130</v>
      </c>
      <c r="U152" s="1" t="s">
        <v>257</v>
      </c>
      <c r="V152" s="9">
        <v>1.4725814148034999</v>
      </c>
      <c r="W152" s="9">
        <v>2.8626170973862001E-2</v>
      </c>
      <c r="X152">
        <f t="shared" si="2"/>
        <v>1.5432367391643584</v>
      </c>
      <c r="Y152" t="e">
        <f>VLOOKUP(Table8[[#This Row],[Gene ID]],Table9[Component: Mitochondria],1,0)</f>
        <v>#N/A</v>
      </c>
      <c r="Z152">
        <f>_xlfn.IFNA(Table8[[#This Row],[Component: Mitochondria]], 0)</f>
        <v>0</v>
      </c>
      <c r="AA152" t="e">
        <f>VLOOKUP(Table8[[#This Row],[Gene ID]],Table9[Process: Mitochondrial Translation],1,0)</f>
        <v>#N/A</v>
      </c>
    </row>
    <row r="153" spans="1:27" x14ac:dyDescent="0.35">
      <c r="A153" t="s">
        <v>2298</v>
      </c>
      <c r="B153" t="s">
        <v>1123</v>
      </c>
      <c r="C153" s="9">
        <v>3.51158662276988E-2</v>
      </c>
      <c r="D153" s="21">
        <v>1.54524966408053</v>
      </c>
      <c r="E153" s="21">
        <v>7.2259378069034399E-3</v>
      </c>
      <c r="F153">
        <f>-LOG10(Table4[[#This Row],[Consortia FDR2]])</f>
        <v>2.1411057806914515</v>
      </c>
      <c r="H153" s="14" t="s">
        <v>1512</v>
      </c>
      <c r="I153" s="1" t="s">
        <v>272</v>
      </c>
      <c r="J153" s="9">
        <v>1.7786980054610999</v>
      </c>
      <c r="K153" s="9">
        <v>9.9256558573860097E-3</v>
      </c>
      <c r="L153">
        <f>-LOG10(Table6[[#This Row],[Consortia FDR]])</f>
        <v>2.003240786747928</v>
      </c>
      <c r="N153" s="14" t="s">
        <v>2376</v>
      </c>
      <c r="O153" s="1" t="s">
        <v>34</v>
      </c>
      <c r="P153" s="9">
        <v>1.3205439778081001</v>
      </c>
      <c r="Q153" s="9">
        <v>2.5704749175962299E-2</v>
      </c>
      <c r="R153">
        <f>-LOG10(Table7[[#This Row],[Consortia FDR]])</f>
        <v>1.5899866295727485</v>
      </c>
      <c r="T153" s="22" t="s">
        <v>267</v>
      </c>
      <c r="U153" s="1" t="s">
        <v>267</v>
      </c>
      <c r="V153" s="9">
        <v>1.9566012834983</v>
      </c>
      <c r="W153" s="9">
        <v>2.8626170973862001E-2</v>
      </c>
      <c r="X153">
        <f t="shared" si="2"/>
        <v>1.5432367391643584</v>
      </c>
      <c r="Y153" t="e">
        <f>VLOOKUP(Table8[[#This Row],[Gene ID]],Table9[Component: Mitochondria],1,0)</f>
        <v>#N/A</v>
      </c>
      <c r="Z153">
        <f>_xlfn.IFNA(Table8[[#This Row],[Component: Mitochondria]], 0)</f>
        <v>0</v>
      </c>
      <c r="AA153" t="e">
        <f>VLOOKUP(Table8[[#This Row],[Gene ID]],Table9[Process: Mitochondrial Translation],1,0)</f>
        <v>#N/A</v>
      </c>
    </row>
    <row r="154" spans="1:27" x14ac:dyDescent="0.35">
      <c r="A154" t="s">
        <v>1948</v>
      </c>
      <c r="B154" t="s">
        <v>740</v>
      </c>
      <c r="C154" s="9">
        <v>4.5764218736255198E-2</v>
      </c>
      <c r="D154" s="21">
        <v>1.65905122753862</v>
      </c>
      <c r="E154" s="21">
        <v>7.4822109285096403E-3</v>
      </c>
      <c r="F154">
        <f>-LOG10(Table4[[#This Row],[Consortia FDR2]])</f>
        <v>2.1259700529145316</v>
      </c>
      <c r="H154" s="14" t="s">
        <v>1566</v>
      </c>
      <c r="I154" s="1" t="s">
        <v>335</v>
      </c>
      <c r="J154" s="9">
        <v>2.1896404910558398</v>
      </c>
      <c r="K154" s="9">
        <v>9.9256558573860097E-3</v>
      </c>
      <c r="L154">
        <f>-LOG10(Table6[[#This Row],[Consortia FDR]])</f>
        <v>2.003240786747928</v>
      </c>
      <c r="N154" s="14" t="s">
        <v>2281</v>
      </c>
      <c r="O154" s="1" t="s">
        <v>557</v>
      </c>
      <c r="P154" s="9">
        <v>1.3606828262083599</v>
      </c>
      <c r="Q154" s="9">
        <v>2.5971615905944701E-2</v>
      </c>
      <c r="R154">
        <f>-LOG10(Table7[[#This Row],[Consortia FDR]])</f>
        <v>1.58550102853</v>
      </c>
      <c r="T154" s="22" t="s">
        <v>2378</v>
      </c>
      <c r="U154" s="1" t="s">
        <v>739</v>
      </c>
      <c r="V154" s="9">
        <v>-1.24240071968608</v>
      </c>
      <c r="W154" s="9">
        <v>2.8871528552728599E-2</v>
      </c>
      <c r="X154">
        <f t="shared" si="2"/>
        <v>1.5395302225466421</v>
      </c>
      <c r="Y154" t="e">
        <f>VLOOKUP(Table8[[#This Row],[Gene ID]],Table9[Component: Mitochondria],1,0)</f>
        <v>#N/A</v>
      </c>
      <c r="Z154">
        <f>_xlfn.IFNA(Table8[[#This Row],[Component: Mitochondria]], 0)</f>
        <v>0</v>
      </c>
      <c r="AA154" t="e">
        <f>VLOOKUP(Table8[[#This Row],[Gene ID]],Table9[Process: Mitochondrial Translation],1,0)</f>
        <v>#N/A</v>
      </c>
    </row>
    <row r="155" spans="1:27" x14ac:dyDescent="0.35">
      <c r="A155" t="s">
        <v>1913</v>
      </c>
      <c r="B155" t="s">
        <v>1210</v>
      </c>
      <c r="C155" s="9">
        <v>4.4098883022434997E-2</v>
      </c>
      <c r="D155" s="21">
        <v>1.5479216486333001</v>
      </c>
      <c r="E155" s="21">
        <v>7.7063258329752799E-3</v>
      </c>
      <c r="F155">
        <f>-LOG10(Table4[[#This Row],[Consortia FDR2]])</f>
        <v>2.1131526324276653</v>
      </c>
      <c r="H155" s="14" t="s">
        <v>1678</v>
      </c>
      <c r="I155" s="1" t="s">
        <v>1056</v>
      </c>
      <c r="J155" s="9">
        <v>1.5969897576441301</v>
      </c>
      <c r="K155" s="9">
        <v>9.9256558573860097E-3</v>
      </c>
      <c r="L155">
        <f>-LOG10(Table6[[#This Row],[Consortia FDR]])</f>
        <v>2.003240786747928</v>
      </c>
      <c r="N155" s="14" t="s">
        <v>2286</v>
      </c>
      <c r="O155" s="1" t="s">
        <v>1103</v>
      </c>
      <c r="P155" s="9">
        <v>1.27728995504711</v>
      </c>
      <c r="Q155" s="9">
        <v>2.5971615905944701E-2</v>
      </c>
      <c r="R155">
        <f>-LOG10(Table7[[#This Row],[Consortia FDR]])</f>
        <v>1.58550102853</v>
      </c>
      <c r="T155" s="22" t="s">
        <v>137</v>
      </c>
      <c r="U155" s="1" t="s">
        <v>137</v>
      </c>
      <c r="V155" s="9">
        <v>1.4159390975544801</v>
      </c>
      <c r="W155" s="9">
        <v>2.8871528552728599E-2</v>
      </c>
      <c r="X155">
        <f t="shared" si="2"/>
        <v>1.5395302225466421</v>
      </c>
      <c r="Y155" t="e">
        <f>VLOOKUP(Table8[[#This Row],[Gene ID]],Table9[Component: Mitochondria],1,0)</f>
        <v>#N/A</v>
      </c>
      <c r="Z155">
        <f>_xlfn.IFNA(Table8[[#This Row],[Component: Mitochondria]], 0)</f>
        <v>0</v>
      </c>
      <c r="AA155" t="e">
        <f>VLOOKUP(Table8[[#This Row],[Gene ID]],Table9[Process: Mitochondrial Translation],1,0)</f>
        <v>#N/A</v>
      </c>
    </row>
    <row r="156" spans="1:27" x14ac:dyDescent="0.35">
      <c r="A156" t="s">
        <v>1037</v>
      </c>
      <c r="B156" t="s">
        <v>1037</v>
      </c>
      <c r="C156" s="9">
        <v>2.47114368352679E-2</v>
      </c>
      <c r="D156" s="21">
        <v>-3.5016400801069798</v>
      </c>
      <c r="E156" s="21">
        <v>7.7379685523865198E-3</v>
      </c>
      <c r="F156">
        <f>-LOG10(Table4[[#This Row],[Consortia FDR2]])</f>
        <v>2.1113730396125452</v>
      </c>
      <c r="H156" s="14" t="s">
        <v>1753</v>
      </c>
      <c r="I156" s="1" t="s">
        <v>554</v>
      </c>
      <c r="J156" s="9">
        <v>-3.0589065406034801</v>
      </c>
      <c r="K156" s="9">
        <v>9.9256558573860097E-3</v>
      </c>
      <c r="L156">
        <f>-LOG10(Table6[[#This Row],[Consortia FDR]])</f>
        <v>2.003240786747928</v>
      </c>
      <c r="N156" s="14" t="s">
        <v>2145</v>
      </c>
      <c r="O156" s="1" t="s">
        <v>283</v>
      </c>
      <c r="P156" s="9">
        <v>1.21480038508638</v>
      </c>
      <c r="Q156" s="9">
        <v>2.603096606639E-2</v>
      </c>
      <c r="R156">
        <f>-LOG10(Table7[[#This Row],[Consortia FDR]])</f>
        <v>1.5845097139684867</v>
      </c>
      <c r="T156" s="22" t="s">
        <v>2383</v>
      </c>
      <c r="U156" s="1" t="s">
        <v>745</v>
      </c>
      <c r="V156" s="9">
        <v>1.4452916189471401</v>
      </c>
      <c r="W156" s="9">
        <v>2.93189371585999E-2</v>
      </c>
      <c r="X156">
        <f t="shared" si="2"/>
        <v>1.5328517773638424</v>
      </c>
      <c r="Y156" t="e">
        <f>VLOOKUP(Table8[[#This Row],[Gene ID]],Table9[Component: Mitochondria],1,0)</f>
        <v>#N/A</v>
      </c>
      <c r="Z156">
        <f>_xlfn.IFNA(Table8[[#This Row],[Component: Mitochondria]], 0)</f>
        <v>0</v>
      </c>
      <c r="AA156" t="e">
        <f>VLOOKUP(Table8[[#This Row],[Gene ID]],Table9[Process: Mitochondrial Translation],1,0)</f>
        <v>#N/A</v>
      </c>
    </row>
    <row r="157" spans="1:27" x14ac:dyDescent="0.35">
      <c r="A157" t="s">
        <v>1279</v>
      </c>
      <c r="B157" t="s">
        <v>1006</v>
      </c>
      <c r="C157" s="9">
        <v>2.1313597798516E-2</v>
      </c>
      <c r="D157" s="21">
        <v>1.4320413378025501</v>
      </c>
      <c r="E157" s="21">
        <v>7.82496143633956E-3</v>
      </c>
      <c r="F157">
        <f>-LOG10(Table4[[#This Row],[Consortia FDR2]])</f>
        <v>2.1065177941043509</v>
      </c>
      <c r="H157" s="14" t="s">
        <v>1812</v>
      </c>
      <c r="I157" s="1" t="s">
        <v>608</v>
      </c>
      <c r="J157" s="9">
        <v>1.4307717416041901</v>
      </c>
      <c r="K157" s="9">
        <v>9.9256558573860097E-3</v>
      </c>
      <c r="L157">
        <f>-LOG10(Table6[[#This Row],[Consortia FDR]])</f>
        <v>2.003240786747928</v>
      </c>
      <c r="N157" s="14" t="s">
        <v>2090</v>
      </c>
      <c r="O157" s="1" t="s">
        <v>909</v>
      </c>
      <c r="P157" s="9">
        <v>1.3841432374594</v>
      </c>
      <c r="Q157" s="9">
        <v>2.60320740317979E-2</v>
      </c>
      <c r="R157">
        <f>-LOG10(Table7[[#This Row],[Consortia FDR]])</f>
        <v>1.5844912293290205</v>
      </c>
      <c r="T157" s="22" t="s">
        <v>956</v>
      </c>
      <c r="U157" s="1" t="s">
        <v>956</v>
      </c>
      <c r="V157" s="9">
        <v>-1.6960808208636799</v>
      </c>
      <c r="W157" s="9">
        <v>2.93189371585999E-2</v>
      </c>
      <c r="X157">
        <f t="shared" si="2"/>
        <v>1.5328517773638424</v>
      </c>
      <c r="Y157" t="e">
        <f>VLOOKUP(Table8[[#This Row],[Gene ID]],Table9[Component: Mitochondria],1,0)</f>
        <v>#N/A</v>
      </c>
      <c r="Z157">
        <f>_xlfn.IFNA(Table8[[#This Row],[Component: Mitochondria]], 0)</f>
        <v>0</v>
      </c>
      <c r="AA157" t="e">
        <f>VLOOKUP(Table8[[#This Row],[Gene ID]],Table9[Process: Mitochondrial Translation],1,0)</f>
        <v>#N/A</v>
      </c>
    </row>
    <row r="158" spans="1:27" x14ac:dyDescent="0.35">
      <c r="A158" t="s">
        <v>2186</v>
      </c>
      <c r="B158" t="s">
        <v>1001</v>
      </c>
      <c r="C158" s="9">
        <v>2.0586562033742099E-2</v>
      </c>
      <c r="D158" s="21">
        <v>1.4445866720959</v>
      </c>
      <c r="E158" s="21">
        <v>7.8541355065901396E-3</v>
      </c>
      <c r="F158">
        <f>-LOG10(Table4[[#This Row],[Consortia FDR2]])</f>
        <v>2.1049016101630422</v>
      </c>
      <c r="H158" s="14" t="s">
        <v>1867</v>
      </c>
      <c r="I158" s="1" t="s">
        <v>661</v>
      </c>
      <c r="J158" s="9">
        <v>1.3548969535779101</v>
      </c>
      <c r="K158" s="9">
        <v>9.9256558573860097E-3</v>
      </c>
      <c r="L158">
        <f>-LOG10(Table6[[#This Row],[Consortia FDR]])</f>
        <v>2.003240786747928</v>
      </c>
      <c r="N158" s="14" t="s">
        <v>2126</v>
      </c>
      <c r="O158" s="1" t="s">
        <v>253</v>
      </c>
      <c r="P158" s="9">
        <v>1.5268517685359599</v>
      </c>
      <c r="Q158" s="9">
        <v>2.6324068613803899E-2</v>
      </c>
      <c r="R158">
        <f>-LOG10(Table7[[#This Row],[Consortia FDR]])</f>
        <v>1.579646985880035</v>
      </c>
      <c r="T158" s="22" t="s">
        <v>2052</v>
      </c>
      <c r="U158" s="1" t="s">
        <v>113</v>
      </c>
      <c r="V158" s="9">
        <v>1.2853496828689099</v>
      </c>
      <c r="W158" s="9">
        <v>2.96151898916414E-2</v>
      </c>
      <c r="X158">
        <f t="shared" si="2"/>
        <v>1.5284854783319142</v>
      </c>
      <c r="Y158" t="e">
        <f>VLOOKUP(Table8[[#This Row],[Gene ID]],Table9[Component: Mitochondria],1,0)</f>
        <v>#N/A</v>
      </c>
      <c r="Z158">
        <f>_xlfn.IFNA(Table8[[#This Row],[Component: Mitochondria]], 0)</f>
        <v>0</v>
      </c>
      <c r="AA158" t="e">
        <f>VLOOKUP(Table8[[#This Row],[Gene ID]],Table9[Process: Mitochondrial Translation],1,0)</f>
        <v>#N/A</v>
      </c>
    </row>
    <row r="159" spans="1:27" x14ac:dyDescent="0.35">
      <c r="A159" t="s">
        <v>1498</v>
      </c>
      <c r="B159" t="s">
        <v>251</v>
      </c>
      <c r="C159" s="9">
        <v>1.4889756398493E-2</v>
      </c>
      <c r="D159" s="21">
        <v>1.33620886093082</v>
      </c>
      <c r="E159" s="21">
        <v>7.9672720332260201E-3</v>
      </c>
      <c r="F159">
        <f>-LOG10(Table4[[#This Row],[Consortia FDR2]])</f>
        <v>2.0986903541019095</v>
      </c>
      <c r="H159" s="14" t="s">
        <v>691</v>
      </c>
      <c r="I159" s="1" t="s">
        <v>691</v>
      </c>
      <c r="J159" s="9">
        <v>1.4071642740691701</v>
      </c>
      <c r="K159" s="9">
        <v>9.9256558573860097E-3</v>
      </c>
      <c r="L159">
        <f>-LOG10(Table6[[#This Row],[Consortia FDR]])</f>
        <v>2.003240786747928</v>
      </c>
      <c r="N159" s="14" t="s">
        <v>2158</v>
      </c>
      <c r="O159" s="1" t="s">
        <v>304</v>
      </c>
      <c r="P159" s="9">
        <v>1.24998389416321</v>
      </c>
      <c r="Q159" s="9">
        <v>2.6324068613803899E-2</v>
      </c>
      <c r="R159">
        <f>-LOG10(Table7[[#This Row],[Consortia FDR]])</f>
        <v>1.579646985880035</v>
      </c>
      <c r="T159" s="22" t="s">
        <v>2034</v>
      </c>
      <c r="U159" s="1" t="s">
        <v>77</v>
      </c>
      <c r="V159" s="9">
        <v>1.6573274313963999</v>
      </c>
      <c r="W159" s="9">
        <v>2.99130841350763E-2</v>
      </c>
      <c r="X159">
        <f t="shared" si="2"/>
        <v>1.5241388075038438</v>
      </c>
      <c r="Y159" t="e">
        <f>VLOOKUP(Table8[[#This Row],[Gene ID]],Table9[Component: Mitochondria],1,0)</f>
        <v>#N/A</v>
      </c>
      <c r="Z159">
        <f>_xlfn.IFNA(Table8[[#This Row],[Component: Mitochondria]], 0)</f>
        <v>0</v>
      </c>
      <c r="AA159" t="e">
        <f>VLOOKUP(Table8[[#This Row],[Gene ID]],Table9[Process: Mitochondrial Translation],1,0)</f>
        <v>#N/A</v>
      </c>
    </row>
    <row r="160" spans="1:27" x14ac:dyDescent="0.35">
      <c r="A160" t="s">
        <v>2357</v>
      </c>
      <c r="B160" t="s">
        <v>701</v>
      </c>
      <c r="C160" s="9">
        <v>4.3608631080487799E-2</v>
      </c>
      <c r="D160" s="21">
        <v>1.5443645693762</v>
      </c>
      <c r="E160" s="21">
        <v>7.9672720332260201E-3</v>
      </c>
      <c r="F160">
        <f>-LOG10(Table4[[#This Row],[Consortia FDR2]])</f>
        <v>2.0986903541019095</v>
      </c>
      <c r="H160" s="14" t="s">
        <v>2226</v>
      </c>
      <c r="I160" s="1" t="s">
        <v>422</v>
      </c>
      <c r="J160" s="9">
        <v>1.3827112165911</v>
      </c>
      <c r="K160" s="9">
        <v>1.0173206938447799E-2</v>
      </c>
      <c r="L160">
        <f>-LOG10(Table6[[#This Row],[Consortia FDR]])</f>
        <v>1.9925421212044141</v>
      </c>
      <c r="N160" s="14" t="s">
        <v>2206</v>
      </c>
      <c r="O160" s="1" t="s">
        <v>17</v>
      </c>
      <c r="P160" s="9">
        <v>1.23705423026706</v>
      </c>
      <c r="Q160" s="9">
        <v>2.6324068613803899E-2</v>
      </c>
      <c r="R160">
        <f>-LOG10(Table7[[#This Row],[Consortia FDR]])</f>
        <v>1.579646985880035</v>
      </c>
      <c r="T160" s="22" t="s">
        <v>2079</v>
      </c>
      <c r="U160" s="1" t="s">
        <v>896</v>
      </c>
      <c r="V160" s="9">
        <v>1.44550749237113</v>
      </c>
      <c r="W160" s="9">
        <v>3.0116713628155E-2</v>
      </c>
      <c r="X160">
        <f t="shared" si="2"/>
        <v>1.5211924206196346</v>
      </c>
      <c r="Y160" t="str">
        <f>VLOOKUP(Table8[[#This Row],[Gene ID]],Table9[Component: Mitochondria],1,0)</f>
        <v>MRPL11</v>
      </c>
      <c r="Z160" t="str">
        <f>_xlfn.IFNA(Table8[[#This Row],[Component: Mitochondria]], 0)</f>
        <v>MRPL11</v>
      </c>
      <c r="AA160" t="str">
        <f>VLOOKUP(Table8[[#This Row],[Gene ID]],Table9[Process: Mitochondrial Translation],1,0)</f>
        <v>MRPL11</v>
      </c>
    </row>
    <row r="161" spans="1:27" x14ac:dyDescent="0.35">
      <c r="A161" t="s">
        <v>2035</v>
      </c>
      <c r="B161" t="s">
        <v>846</v>
      </c>
      <c r="C161" s="9">
        <v>3.3736626608210701E-3</v>
      </c>
      <c r="D161" s="21">
        <v>1.4159854558068199</v>
      </c>
      <c r="E161" s="21">
        <v>8.6495735295850397E-3</v>
      </c>
      <c r="F161">
        <f>-LOG10(Table4[[#This Row],[Consortia FDR2]])</f>
        <v>2.0630053050570187</v>
      </c>
      <c r="H161" s="14" t="s">
        <v>1334</v>
      </c>
      <c r="I161" s="1" t="s">
        <v>840</v>
      </c>
      <c r="J161" s="9">
        <v>1.4979490247306699</v>
      </c>
      <c r="K161" s="9">
        <v>1.02331844260223E-2</v>
      </c>
      <c r="L161">
        <f>-LOG10(Table6[[#This Row],[Consortia FDR]])</f>
        <v>1.9899891987956366</v>
      </c>
      <c r="N161" s="14" t="s">
        <v>2405</v>
      </c>
      <c r="O161" s="1" t="s">
        <v>782</v>
      </c>
      <c r="P161" s="9">
        <v>-1.2340045555924299</v>
      </c>
      <c r="Q161" s="9">
        <v>2.6798033162220101E-2</v>
      </c>
      <c r="R161">
        <f>-LOG10(Table7[[#This Row],[Consortia FDR]])</f>
        <v>1.5718970797824163</v>
      </c>
      <c r="T161" s="22" t="s">
        <v>2296</v>
      </c>
      <c r="U161" s="1" t="s">
        <v>586</v>
      </c>
      <c r="V161" s="9">
        <v>-1.3462650148355699</v>
      </c>
      <c r="W161" s="9">
        <v>3.0116713628155E-2</v>
      </c>
      <c r="X161">
        <f t="shared" si="2"/>
        <v>1.5211924206196346</v>
      </c>
      <c r="Y161" t="e">
        <f>VLOOKUP(Table8[[#This Row],[Gene ID]],Table9[Component: Mitochondria],1,0)</f>
        <v>#N/A</v>
      </c>
      <c r="Z161">
        <f>_xlfn.IFNA(Table8[[#This Row],[Component: Mitochondria]], 0)</f>
        <v>0</v>
      </c>
      <c r="AA161" t="e">
        <f>VLOOKUP(Table8[[#This Row],[Gene ID]],Table9[Process: Mitochondrial Translation],1,0)</f>
        <v>#N/A</v>
      </c>
    </row>
    <row r="162" spans="1:27" x14ac:dyDescent="0.35">
      <c r="A162" t="s">
        <v>1329</v>
      </c>
      <c r="B162" t="s">
        <v>68</v>
      </c>
      <c r="C162" s="9">
        <v>2.1401323334731999E-3</v>
      </c>
      <c r="D162" s="21">
        <v>1.8978902392414201</v>
      </c>
      <c r="E162" s="21">
        <v>8.7551273880717793E-3</v>
      </c>
      <c r="F162">
        <f>-LOG10(Table4[[#This Row],[Consortia FDR2]])</f>
        <v>2.0577375305018202</v>
      </c>
      <c r="H162" s="14" t="s">
        <v>1934</v>
      </c>
      <c r="I162" s="1" t="s">
        <v>1225</v>
      </c>
      <c r="J162" s="9">
        <v>2.1709071568049998</v>
      </c>
      <c r="K162" s="9">
        <v>1.02331844260223E-2</v>
      </c>
      <c r="L162">
        <f>-LOG10(Table6[[#This Row],[Consortia FDR]])</f>
        <v>1.9899891987956366</v>
      </c>
      <c r="N162" s="14" t="s">
        <v>2240</v>
      </c>
      <c r="O162" s="1" t="s">
        <v>1051</v>
      </c>
      <c r="P162" s="9">
        <v>-1.48397485056207</v>
      </c>
      <c r="Q162" s="9">
        <v>2.7167090765792001E-2</v>
      </c>
      <c r="R162">
        <f>-LOG10(Table7[[#This Row],[Consortia FDR]])</f>
        <v>1.5659568662567798</v>
      </c>
      <c r="T162" s="22" t="s">
        <v>2307</v>
      </c>
      <c r="U162" s="1" t="s">
        <v>601</v>
      </c>
      <c r="V162" s="9">
        <v>1.5204248983767199</v>
      </c>
      <c r="W162" s="9">
        <v>3.0166942447642401E-2</v>
      </c>
      <c r="X162">
        <f t="shared" si="2"/>
        <v>1.5204687052511934</v>
      </c>
      <c r="Y162" t="e">
        <f>VLOOKUP(Table8[[#This Row],[Gene ID]],Table9[Component: Mitochondria],1,0)</f>
        <v>#N/A</v>
      </c>
      <c r="Z162">
        <f>_xlfn.IFNA(Table8[[#This Row],[Component: Mitochondria]], 0)</f>
        <v>0</v>
      </c>
      <c r="AA162" t="e">
        <f>VLOOKUP(Table8[[#This Row],[Gene ID]],Table9[Process: Mitochondrial Translation],1,0)</f>
        <v>#N/A</v>
      </c>
    </row>
    <row r="163" spans="1:27" x14ac:dyDescent="0.35">
      <c r="A163" t="s">
        <v>1338</v>
      </c>
      <c r="B163" t="s">
        <v>75</v>
      </c>
      <c r="C163" s="9">
        <v>3.3736626608210701E-3</v>
      </c>
      <c r="D163" s="21">
        <v>1.5538371623514899</v>
      </c>
      <c r="E163" s="21">
        <v>8.9023658690150307E-3</v>
      </c>
      <c r="F163">
        <f>-LOG10(Table4[[#This Row],[Consortia FDR2]])</f>
        <v>2.0504945610724632</v>
      </c>
      <c r="H163" s="14" t="s">
        <v>2233</v>
      </c>
      <c r="I163" s="1" t="s">
        <v>443</v>
      </c>
      <c r="J163" s="9">
        <v>1.5697292789723201</v>
      </c>
      <c r="K163" s="9">
        <v>1.05354806462154E-2</v>
      </c>
      <c r="L163">
        <f>-LOG10(Table6[[#This Row],[Consortia FDR]])</f>
        <v>1.9773456463646191</v>
      </c>
      <c r="N163" s="14" t="s">
        <v>2080</v>
      </c>
      <c r="O163" s="1" t="s">
        <v>173</v>
      </c>
      <c r="P163" s="9">
        <v>-2.0819919760022501</v>
      </c>
      <c r="Q163" s="9">
        <v>2.74216104346496E-2</v>
      </c>
      <c r="R163">
        <f>-LOG10(Table7[[#This Row],[Consortia FDR]])</f>
        <v>1.5619070432611712</v>
      </c>
      <c r="T163" s="22" t="s">
        <v>2343</v>
      </c>
      <c r="U163" s="1" t="s">
        <v>682</v>
      </c>
      <c r="V163" s="9">
        <v>1.24512829510028</v>
      </c>
      <c r="W163" s="9">
        <v>3.0235780448414899E-2</v>
      </c>
      <c r="X163">
        <f t="shared" si="2"/>
        <v>1.5194788168690025</v>
      </c>
      <c r="Y163" t="e">
        <f>VLOOKUP(Table8[[#This Row],[Gene ID]],Table9[Component: Mitochondria],1,0)</f>
        <v>#N/A</v>
      </c>
      <c r="Z163">
        <f>_xlfn.IFNA(Table8[[#This Row],[Component: Mitochondria]], 0)</f>
        <v>0</v>
      </c>
      <c r="AA163" t="e">
        <f>VLOOKUP(Table8[[#This Row],[Gene ID]],Table9[Process: Mitochondrial Translation],1,0)</f>
        <v>#N/A</v>
      </c>
    </row>
    <row r="164" spans="1:27" x14ac:dyDescent="0.35">
      <c r="A164" t="s">
        <v>1580</v>
      </c>
      <c r="B164" t="s">
        <v>353</v>
      </c>
      <c r="C164" s="9">
        <v>2.07847561761801E-2</v>
      </c>
      <c r="D164" s="21">
        <v>1.6255417948797399</v>
      </c>
      <c r="E164" s="21">
        <v>9.0939920440587206E-3</v>
      </c>
      <c r="F164">
        <f>-LOG10(Table4[[#This Row],[Consortia FDR2]])</f>
        <v>2.0412454300762488</v>
      </c>
      <c r="H164" s="14" t="s">
        <v>1618</v>
      </c>
      <c r="I164" s="1" t="s">
        <v>1028</v>
      </c>
      <c r="J164" s="9">
        <v>1.34521047666072</v>
      </c>
      <c r="K164" s="9">
        <v>1.0584024779408899E-2</v>
      </c>
      <c r="L164">
        <f>-LOG10(Table6[[#This Row],[Consortia FDR]])</f>
        <v>1.9753491520454276</v>
      </c>
      <c r="N164" s="14" t="s">
        <v>2177</v>
      </c>
      <c r="O164" s="1" t="s">
        <v>336</v>
      </c>
      <c r="P164" s="9">
        <v>1.3949829321882801</v>
      </c>
      <c r="Q164" s="9">
        <v>2.77386057577961E-2</v>
      </c>
      <c r="R164">
        <f>-LOG10(Table7[[#This Row],[Consortia FDR]])</f>
        <v>1.5569153719185715</v>
      </c>
      <c r="T164" s="22" t="s">
        <v>2359</v>
      </c>
      <c r="U164" s="1" t="s">
        <v>1206</v>
      </c>
      <c r="V164" s="9">
        <v>1.30103647890967</v>
      </c>
      <c r="W164" s="9">
        <v>3.0341968503864301E-2</v>
      </c>
      <c r="X164">
        <f t="shared" si="2"/>
        <v>1.517956246798031</v>
      </c>
      <c r="Y164" t="e">
        <f>VLOOKUP(Table8[[#This Row],[Gene ID]],Table9[Component: Mitochondria],1,0)</f>
        <v>#N/A</v>
      </c>
      <c r="Z164">
        <f>_xlfn.IFNA(Table8[[#This Row],[Component: Mitochondria]], 0)</f>
        <v>0</v>
      </c>
      <c r="AA164" t="e">
        <f>VLOOKUP(Table8[[#This Row],[Gene ID]],Table9[Process: Mitochondrial Translation],1,0)</f>
        <v>#N/A</v>
      </c>
    </row>
    <row r="165" spans="1:27" x14ac:dyDescent="0.35">
      <c r="A165" t="s">
        <v>1763</v>
      </c>
      <c r="B165" t="s">
        <v>1105</v>
      </c>
      <c r="C165" s="9">
        <v>3.37648224149808E-2</v>
      </c>
      <c r="D165" s="21">
        <v>1.6515563559425099</v>
      </c>
      <c r="E165" s="21">
        <v>9.0939920440587206E-3</v>
      </c>
      <c r="F165">
        <f>-LOG10(Table4[[#This Row],[Consortia FDR2]])</f>
        <v>2.0412454300762488</v>
      </c>
      <c r="H165" s="14" t="s">
        <v>2157</v>
      </c>
      <c r="I165" s="1" t="s">
        <v>301</v>
      </c>
      <c r="J165" s="9">
        <v>-1.6684997020447101</v>
      </c>
      <c r="K165" s="9">
        <v>1.0609131457406201E-2</v>
      </c>
      <c r="L165">
        <f>-LOG10(Table6[[#This Row],[Consortia FDR]])</f>
        <v>1.9743201692273775</v>
      </c>
      <c r="N165" s="14" t="s">
        <v>2275</v>
      </c>
      <c r="O165" s="1" t="s">
        <v>541</v>
      </c>
      <c r="P165" s="9">
        <v>1.70748218427561</v>
      </c>
      <c r="Q165" s="9">
        <v>2.77386057577961E-2</v>
      </c>
      <c r="R165">
        <f>-LOG10(Table7[[#This Row],[Consortia FDR]])</f>
        <v>1.5569153719185715</v>
      </c>
      <c r="T165" s="22" t="s">
        <v>2114</v>
      </c>
      <c r="U165" s="1" t="s">
        <v>230</v>
      </c>
      <c r="V165" s="9">
        <v>1.35121408757786</v>
      </c>
      <c r="W165" s="9">
        <v>3.0374145795583E-2</v>
      </c>
      <c r="X165">
        <f t="shared" si="2"/>
        <v>1.5174959267757255</v>
      </c>
      <c r="Y165" t="str">
        <f>VLOOKUP(Table8[[#This Row],[Gene ID]],Table9[Component: Mitochondria],1,0)</f>
        <v>CYM1</v>
      </c>
      <c r="Z165" t="str">
        <f>_xlfn.IFNA(Table8[[#This Row],[Component: Mitochondria]], 0)</f>
        <v>CYM1</v>
      </c>
      <c r="AA165" t="e">
        <f>VLOOKUP(Table8[[#This Row],[Gene ID]],Table9[Process: Mitochondrial Translation],1,0)</f>
        <v>#N/A</v>
      </c>
    </row>
    <row r="166" spans="1:27" x14ac:dyDescent="0.35">
      <c r="A166" t="s">
        <v>1558</v>
      </c>
      <c r="B166" t="s">
        <v>324</v>
      </c>
      <c r="C166" s="9">
        <v>1.85241553724587E-2</v>
      </c>
      <c r="D166" s="21">
        <v>1.48086023987152</v>
      </c>
      <c r="E166" s="21">
        <v>9.3010109145850207E-3</v>
      </c>
      <c r="F166">
        <f>-LOG10(Table4[[#This Row],[Consortia FDR2]])</f>
        <v>2.0314698459873508</v>
      </c>
      <c r="H166" s="14" t="s">
        <v>2402</v>
      </c>
      <c r="I166" s="1" t="s">
        <v>777</v>
      </c>
      <c r="J166" s="9">
        <v>1.4660495167688099</v>
      </c>
      <c r="K166" s="9">
        <v>1.0609131457406201E-2</v>
      </c>
      <c r="L166">
        <f>-LOG10(Table6[[#This Row],[Consortia FDR]])</f>
        <v>1.9743201692273775</v>
      </c>
      <c r="N166" s="14" t="s">
        <v>2367</v>
      </c>
      <c r="O166" s="1" t="s">
        <v>720</v>
      </c>
      <c r="P166" s="9">
        <v>1.25818343536842</v>
      </c>
      <c r="Q166" s="9">
        <v>2.77816685129002E-2</v>
      </c>
      <c r="R166">
        <f>-LOG10(Table7[[#This Row],[Consortia FDR]])</f>
        <v>1.5562416749344257</v>
      </c>
      <c r="T166" s="22" t="s">
        <v>2097</v>
      </c>
      <c r="U166" s="1" t="s">
        <v>919</v>
      </c>
      <c r="V166" s="9">
        <v>1.3810951993239999</v>
      </c>
      <c r="W166" s="9">
        <v>3.0480280618348E-2</v>
      </c>
      <c r="X166">
        <f t="shared" si="2"/>
        <v>1.5159810389584525</v>
      </c>
      <c r="Y166" t="str">
        <f>VLOOKUP(Table8[[#This Row],[Gene ID]],Table9[Component: Mitochondria],1,0)</f>
        <v>COX20</v>
      </c>
      <c r="Z166" t="str">
        <f>_xlfn.IFNA(Table8[[#This Row],[Component: Mitochondria]], 0)</f>
        <v>COX20</v>
      </c>
      <c r="AA166" t="e">
        <f>VLOOKUP(Table8[[#This Row],[Gene ID]],Table9[Process: Mitochondrial Translation],1,0)</f>
        <v>#N/A</v>
      </c>
    </row>
    <row r="167" spans="1:27" x14ac:dyDescent="0.35">
      <c r="A167" t="s">
        <v>2302</v>
      </c>
      <c r="B167" t="s">
        <v>1129</v>
      </c>
      <c r="C167" s="9">
        <v>3.5535392007356698E-2</v>
      </c>
      <c r="D167" s="21">
        <v>1.3550834471148601</v>
      </c>
      <c r="E167" s="21">
        <v>9.6568174280814295E-3</v>
      </c>
      <c r="F167">
        <f>-LOG10(Table4[[#This Row],[Consortia FDR2]])</f>
        <v>2.0151659792943524</v>
      </c>
      <c r="H167" s="14" t="s">
        <v>1534</v>
      </c>
      <c r="I167" s="1" t="s">
        <v>975</v>
      </c>
      <c r="J167" s="9">
        <v>1.50400166658948</v>
      </c>
      <c r="K167" s="9">
        <v>1.06326861407406E-2</v>
      </c>
      <c r="L167">
        <f>-LOG10(Table6[[#This Row],[Consortia FDR]])</f>
        <v>1.9733570055865339</v>
      </c>
      <c r="N167" s="14" t="s">
        <v>2067</v>
      </c>
      <c r="O167" s="1" t="s">
        <v>884</v>
      </c>
      <c r="P167" s="9">
        <v>2.1809732918329701</v>
      </c>
      <c r="Q167" s="9">
        <v>2.7867710325079599E-2</v>
      </c>
      <c r="R167">
        <f>-LOG10(Table7[[#This Row],[Consortia FDR]])</f>
        <v>1.5548987124504192</v>
      </c>
      <c r="T167" s="22" t="s">
        <v>2366</v>
      </c>
      <c r="U167" s="1" t="s">
        <v>1223</v>
      </c>
      <c r="V167" s="9">
        <v>1.2838429622524701</v>
      </c>
      <c r="W167" s="9">
        <v>3.0480280618348E-2</v>
      </c>
      <c r="X167">
        <f t="shared" si="2"/>
        <v>1.5159810389584525</v>
      </c>
      <c r="Y167" t="str">
        <f>VLOOKUP(Table8[[#This Row],[Gene ID]],Table9[Component: Mitochondria],1,0)</f>
        <v>VPS21</v>
      </c>
      <c r="Z167" t="str">
        <f>_xlfn.IFNA(Table8[[#This Row],[Component: Mitochondria]], 0)</f>
        <v>VPS21</v>
      </c>
      <c r="AA167" t="e">
        <f>VLOOKUP(Table8[[#This Row],[Gene ID]],Table9[Process: Mitochondrial Translation],1,0)</f>
        <v>#N/A</v>
      </c>
    </row>
    <row r="168" spans="1:27" x14ac:dyDescent="0.35">
      <c r="A168" t="s">
        <v>2272</v>
      </c>
      <c r="B168" t="s">
        <v>533</v>
      </c>
      <c r="C168" s="9">
        <v>3.1588227738382997E-2</v>
      </c>
      <c r="D168" s="21">
        <v>1.3344658509927401</v>
      </c>
      <c r="E168" s="21">
        <v>9.6618013088308093E-3</v>
      </c>
      <c r="F168">
        <f>-LOG10(Table4[[#This Row],[Consortia FDR2]])</f>
        <v>2.0149418978540159</v>
      </c>
      <c r="H168" s="14" t="s">
        <v>1860</v>
      </c>
      <c r="I168" s="1" t="s">
        <v>1170</v>
      </c>
      <c r="J168" s="9">
        <v>1.9275324523181601</v>
      </c>
      <c r="K168" s="9">
        <v>1.06326861407406E-2</v>
      </c>
      <c r="L168">
        <f>-LOG10(Table6[[#This Row],[Consortia FDR]])</f>
        <v>1.9733570055865339</v>
      </c>
      <c r="N168" s="14" t="s">
        <v>2195</v>
      </c>
      <c r="O168" s="1" t="s">
        <v>368</v>
      </c>
      <c r="P168" s="9">
        <v>1.28023885330357</v>
      </c>
      <c r="Q168" s="9">
        <v>2.82756402088301E-2</v>
      </c>
      <c r="R168">
        <f>-LOG10(Table7[[#This Row],[Consortia FDR]])</f>
        <v>1.5485875531217108</v>
      </c>
      <c r="T168" s="22" t="s">
        <v>2342</v>
      </c>
      <c r="U168" s="1" t="s">
        <v>679</v>
      </c>
      <c r="V168" s="9">
        <v>1.4734456727794001</v>
      </c>
      <c r="W168" s="9">
        <v>3.0509289228879501E-2</v>
      </c>
      <c r="X168">
        <f t="shared" si="2"/>
        <v>1.5155679099443247</v>
      </c>
      <c r="Y168" t="e">
        <f>VLOOKUP(Table8[[#This Row],[Gene ID]],Table9[Component: Mitochondria],1,0)</f>
        <v>#N/A</v>
      </c>
      <c r="Z168">
        <f>_xlfn.IFNA(Table8[[#This Row],[Component: Mitochondria]], 0)</f>
        <v>0</v>
      </c>
      <c r="AA168" t="e">
        <f>VLOOKUP(Table8[[#This Row],[Gene ID]],Table9[Process: Mitochondrial Translation],1,0)</f>
        <v>#N/A</v>
      </c>
    </row>
    <row r="169" spans="1:27" x14ac:dyDescent="0.35">
      <c r="A169" t="s">
        <v>2273</v>
      </c>
      <c r="B169" t="s">
        <v>1086</v>
      </c>
      <c r="C169" s="9">
        <v>3.1810646347277899E-2</v>
      </c>
      <c r="D169" s="21">
        <v>1.2968941500239901</v>
      </c>
      <c r="E169" s="21">
        <v>9.6618013088308093E-3</v>
      </c>
      <c r="F169">
        <f>-LOG10(Table4[[#This Row],[Consortia FDR2]])</f>
        <v>2.0149418978540159</v>
      </c>
      <c r="H169" s="14" t="s">
        <v>1660</v>
      </c>
      <c r="I169" s="1" t="s">
        <v>451</v>
      </c>
      <c r="J169" s="9">
        <v>1.46848855708849</v>
      </c>
      <c r="K169" s="9">
        <v>1.06526930458115E-2</v>
      </c>
      <c r="L169">
        <f>-LOG10(Table6[[#This Row],[Consortia FDR]])</f>
        <v>1.9725405868650328</v>
      </c>
      <c r="N169" s="14" t="s">
        <v>2222</v>
      </c>
      <c r="O169" s="1" t="s">
        <v>1038</v>
      </c>
      <c r="P169" s="9">
        <v>1.3735176891973799</v>
      </c>
      <c r="Q169" s="9">
        <v>2.82756402088301E-2</v>
      </c>
      <c r="R169">
        <f>-LOG10(Table7[[#This Row],[Consortia FDR]])</f>
        <v>1.5485875531217108</v>
      </c>
      <c r="T169" s="22" t="s">
        <v>2236</v>
      </c>
      <c r="U169" s="1" t="s">
        <v>1047</v>
      </c>
      <c r="V169" s="9">
        <v>1.46474250597824</v>
      </c>
      <c r="W169" s="9">
        <v>3.0509289228879501E-2</v>
      </c>
      <c r="X169">
        <f t="shared" si="2"/>
        <v>1.5155679099443247</v>
      </c>
      <c r="Y169" t="str">
        <f>VLOOKUP(Table8[[#This Row],[Gene ID]],Table9[Component: Mitochondria],1,0)</f>
        <v>ATP12</v>
      </c>
      <c r="Z169" t="str">
        <f>_xlfn.IFNA(Table8[[#This Row],[Component: Mitochondria]], 0)</f>
        <v>ATP12</v>
      </c>
      <c r="AA169" t="e">
        <f>VLOOKUP(Table8[[#This Row],[Gene ID]],Table9[Process: Mitochondrial Translation],1,0)</f>
        <v>#N/A</v>
      </c>
    </row>
    <row r="170" spans="1:27" x14ac:dyDescent="0.35">
      <c r="A170" t="s">
        <v>1634</v>
      </c>
      <c r="B170" t="s">
        <v>416</v>
      </c>
      <c r="C170" s="9">
        <v>2.5462113060930502E-2</v>
      </c>
      <c r="D170" s="21">
        <v>2.0601140760305698</v>
      </c>
      <c r="E170" s="21">
        <v>9.7139369051790093E-3</v>
      </c>
      <c r="F170">
        <f>-LOG10(Table4[[#This Row],[Consortia FDR2]])</f>
        <v>2.0126047217217002</v>
      </c>
      <c r="H170" s="14" t="s">
        <v>2290</v>
      </c>
      <c r="I170" s="1" t="s">
        <v>1113</v>
      </c>
      <c r="J170" s="9">
        <v>2.0275148743567502</v>
      </c>
      <c r="K170" s="9">
        <v>1.06938478485002E-2</v>
      </c>
      <c r="L170">
        <f>-LOG10(Table6[[#This Row],[Consortia FDR]])</f>
        <v>1.9708659993105664</v>
      </c>
      <c r="N170" s="14" t="s">
        <v>2314</v>
      </c>
      <c r="O170" s="1" t="s">
        <v>618</v>
      </c>
      <c r="P170" s="9">
        <v>1.2919115059542301</v>
      </c>
      <c r="Q170" s="9">
        <v>2.8618603707685399E-2</v>
      </c>
      <c r="R170">
        <f>-LOG10(Table7[[#This Row],[Consortia FDR]])</f>
        <v>1.5433515591450822</v>
      </c>
      <c r="T170" s="22" t="s">
        <v>2301</v>
      </c>
      <c r="U170" s="1" t="s">
        <v>592</v>
      </c>
      <c r="V170" s="9">
        <v>1.26551326360629</v>
      </c>
      <c r="W170" s="9">
        <v>3.0509289228879501E-2</v>
      </c>
      <c r="X170">
        <f t="shared" si="2"/>
        <v>1.5155679099443247</v>
      </c>
      <c r="Y170" t="e">
        <f>VLOOKUP(Table8[[#This Row],[Gene ID]],Table9[Component: Mitochondria],1,0)</f>
        <v>#N/A</v>
      </c>
      <c r="Z170">
        <f>_xlfn.IFNA(Table8[[#This Row],[Component: Mitochondria]], 0)</f>
        <v>0</v>
      </c>
      <c r="AA170" t="e">
        <f>VLOOKUP(Table8[[#This Row],[Gene ID]],Table9[Process: Mitochondrial Translation],1,0)</f>
        <v>#N/A</v>
      </c>
    </row>
    <row r="171" spans="1:27" x14ac:dyDescent="0.35">
      <c r="A171" t="s">
        <v>1309</v>
      </c>
      <c r="B171" t="s">
        <v>826</v>
      </c>
      <c r="C171" s="9">
        <v>1.1603082410884999E-3</v>
      </c>
      <c r="D171" s="21">
        <v>1.9167351583518799</v>
      </c>
      <c r="E171" s="21">
        <v>9.7350206304955902E-3</v>
      </c>
      <c r="F171">
        <f>-LOG10(Table4[[#This Row],[Consortia FDR2]])</f>
        <v>2.0116631237843294</v>
      </c>
      <c r="H171" s="14" t="s">
        <v>120</v>
      </c>
      <c r="I171" s="1" t="s">
        <v>120</v>
      </c>
      <c r="J171" s="9">
        <v>6.18901349046675</v>
      </c>
      <c r="K171" s="9">
        <v>1.0716234767555699E-2</v>
      </c>
      <c r="L171">
        <f>-LOG10(Table6[[#This Row],[Consortia FDR]])</f>
        <v>1.9699577805866797</v>
      </c>
      <c r="N171" s="14" t="s">
        <v>2130</v>
      </c>
      <c r="O171" s="1" t="s">
        <v>257</v>
      </c>
      <c r="P171" s="9">
        <v>1.4725814148034999</v>
      </c>
      <c r="Q171" s="9">
        <v>2.8626170973862001E-2</v>
      </c>
      <c r="R171">
        <f>-LOG10(Table7[[#This Row],[Consortia FDR]])</f>
        <v>1.5432367391643584</v>
      </c>
      <c r="T171" s="22" t="s">
        <v>2061</v>
      </c>
      <c r="U171" s="1" t="s">
        <v>135</v>
      </c>
      <c r="V171" s="9">
        <v>2.0193263714017999</v>
      </c>
      <c r="W171" s="9">
        <v>3.0525801242651501E-2</v>
      </c>
      <c r="X171">
        <f t="shared" si="2"/>
        <v>1.5153329278517012</v>
      </c>
      <c r="Y171" t="str">
        <f>VLOOKUP(Table8[[#This Row],[Gene ID]],Table9[Component: Mitochondria],1,0)</f>
        <v>CIT2</v>
      </c>
      <c r="Z171" t="str">
        <f>_xlfn.IFNA(Table8[[#This Row],[Component: Mitochondria]], 0)</f>
        <v>CIT2</v>
      </c>
      <c r="AA171" t="e">
        <f>VLOOKUP(Table8[[#This Row],[Gene ID]],Table9[Process: Mitochondrial Translation],1,0)</f>
        <v>#N/A</v>
      </c>
    </row>
    <row r="172" spans="1:27" x14ac:dyDescent="0.35">
      <c r="A172" t="s">
        <v>1350</v>
      </c>
      <c r="B172" t="s">
        <v>85</v>
      </c>
      <c r="C172" s="9">
        <v>3.81645364814996E-3</v>
      </c>
      <c r="D172" s="21">
        <v>2.6895026917496798</v>
      </c>
      <c r="E172" s="21">
        <v>9.9256558573860097E-3</v>
      </c>
      <c r="F172">
        <f>-LOG10(Table4[[#This Row],[Consortia FDR2]])</f>
        <v>2.003240786747928</v>
      </c>
      <c r="H172" s="14" t="s">
        <v>1891</v>
      </c>
      <c r="I172" s="1" t="s">
        <v>683</v>
      </c>
      <c r="J172" s="9">
        <v>2.0185817836531799</v>
      </c>
      <c r="K172" s="9">
        <v>1.0716234767555699E-2</v>
      </c>
      <c r="L172">
        <f>-LOG10(Table6[[#This Row],[Consortia FDR]])</f>
        <v>1.9699577805866797</v>
      </c>
      <c r="N172" s="14" t="s">
        <v>267</v>
      </c>
      <c r="O172" s="1" t="s">
        <v>267</v>
      </c>
      <c r="P172" s="9">
        <v>1.9566012834983</v>
      </c>
      <c r="Q172" s="9">
        <v>2.8626170973862001E-2</v>
      </c>
      <c r="R172">
        <f>-LOG10(Table7[[#This Row],[Consortia FDR]])</f>
        <v>1.5432367391643584</v>
      </c>
      <c r="T172" s="22" t="s">
        <v>2252</v>
      </c>
      <c r="U172" s="1" t="s">
        <v>484</v>
      </c>
      <c r="V172" s="9">
        <v>1.2738600694262501</v>
      </c>
      <c r="W172" s="9">
        <v>3.05667141619132E-2</v>
      </c>
      <c r="X172">
        <f t="shared" si="2"/>
        <v>1.5147512442326034</v>
      </c>
      <c r="Y172" t="str">
        <f>VLOOKUP(Table8[[#This Row],[Gene ID]],Table9[Component: Mitochondria],1,0)</f>
        <v>MGM101</v>
      </c>
      <c r="Z172" t="str">
        <f>_xlfn.IFNA(Table8[[#This Row],[Component: Mitochondria]], 0)</f>
        <v>MGM101</v>
      </c>
      <c r="AA172" t="e">
        <f>VLOOKUP(Table8[[#This Row],[Gene ID]],Table9[Process: Mitochondrial Translation],1,0)</f>
        <v>#N/A</v>
      </c>
    </row>
    <row r="173" spans="1:27" x14ac:dyDescent="0.35">
      <c r="A173" t="s">
        <v>2050</v>
      </c>
      <c r="B173" t="s">
        <v>110</v>
      </c>
      <c r="C173" s="9">
        <v>5.2205533495586903E-3</v>
      </c>
      <c r="D173" s="21">
        <v>1.52043280630961</v>
      </c>
      <c r="E173" s="21">
        <v>9.9256558573860097E-3</v>
      </c>
      <c r="F173">
        <f>-LOG10(Table4[[#This Row],[Consortia FDR2]])</f>
        <v>2.003240786747928</v>
      </c>
      <c r="H173" s="14" t="s">
        <v>1327</v>
      </c>
      <c r="I173" s="1" t="s">
        <v>836</v>
      </c>
      <c r="J173" s="9">
        <v>1.4954285033268799</v>
      </c>
      <c r="K173" s="9">
        <v>1.07441726177612E-2</v>
      </c>
      <c r="L173">
        <f>-LOG10(Table6[[#This Row],[Consortia FDR]])</f>
        <v>1.9688270228319928</v>
      </c>
      <c r="N173" s="14" t="s">
        <v>2151</v>
      </c>
      <c r="O173" s="1" t="s">
        <v>293</v>
      </c>
      <c r="P173" s="9">
        <v>1.2892895155095601</v>
      </c>
      <c r="Q173" s="9">
        <v>2.8626170973862001E-2</v>
      </c>
      <c r="R173">
        <f>-LOG10(Table7[[#This Row],[Consortia FDR]])</f>
        <v>1.5432367391643584</v>
      </c>
      <c r="T173" s="22" t="s">
        <v>2156</v>
      </c>
      <c r="U173" s="1" t="s">
        <v>300</v>
      </c>
      <c r="V173" s="9">
        <v>-1.43282125104392</v>
      </c>
      <c r="W173" s="9">
        <v>3.0661707412758098E-2</v>
      </c>
      <c r="X173">
        <f t="shared" si="2"/>
        <v>1.5134036648993594</v>
      </c>
      <c r="Y173" t="e">
        <f>VLOOKUP(Table8[[#This Row],[Gene ID]],Table9[Component: Mitochondria],1,0)</f>
        <v>#N/A</v>
      </c>
      <c r="Z173">
        <f>_xlfn.IFNA(Table8[[#This Row],[Component: Mitochondria]], 0)</f>
        <v>0</v>
      </c>
      <c r="AA173" t="e">
        <f>VLOOKUP(Table8[[#This Row],[Gene ID]],Table9[Process: Mitochondrial Translation],1,0)</f>
        <v>#N/A</v>
      </c>
    </row>
    <row r="174" spans="1:27" x14ac:dyDescent="0.35">
      <c r="A174" t="s">
        <v>1512</v>
      </c>
      <c r="B174" t="s">
        <v>272</v>
      </c>
      <c r="C174" s="9">
        <v>1.6029969223503499E-2</v>
      </c>
      <c r="D174" s="21">
        <v>1.7786980054610999</v>
      </c>
      <c r="E174" s="21">
        <v>9.9256558573860097E-3</v>
      </c>
      <c r="F174">
        <f>-LOG10(Table4[[#This Row],[Consortia FDR2]])</f>
        <v>2.003240786747928</v>
      </c>
      <c r="H174" s="14" t="s">
        <v>1736</v>
      </c>
      <c r="I174" s="1" t="s">
        <v>536</v>
      </c>
      <c r="J174" s="9">
        <v>1.4039506982127199</v>
      </c>
      <c r="K174" s="9">
        <v>1.07905801813618E-2</v>
      </c>
      <c r="L174">
        <f>-LOG10(Table6[[#This Row],[Consortia FDR]])</f>
        <v>1.9669552038073639</v>
      </c>
      <c r="N174" s="14" t="s">
        <v>137</v>
      </c>
      <c r="O174" s="1" t="s">
        <v>137</v>
      </c>
      <c r="P174" s="9">
        <v>1.4159390975544801</v>
      </c>
      <c r="Q174" s="9">
        <v>2.8871528552728599E-2</v>
      </c>
      <c r="R174">
        <f>-LOG10(Table7[[#This Row],[Consortia FDR]])</f>
        <v>1.5395302225466421</v>
      </c>
      <c r="T174" s="22" t="s">
        <v>2317</v>
      </c>
      <c r="U174" s="1" t="s">
        <v>1158</v>
      </c>
      <c r="V174" s="9">
        <v>1.4661331367736099</v>
      </c>
      <c r="W174" s="9">
        <v>3.1104615419892099E-2</v>
      </c>
      <c r="X174">
        <f t="shared" si="2"/>
        <v>1.5071751639419912</v>
      </c>
      <c r="Y174" t="e">
        <f>VLOOKUP(Table8[[#This Row],[Gene ID]],Table9[Component: Mitochondria],1,0)</f>
        <v>#N/A</v>
      </c>
      <c r="Z174">
        <f>_xlfn.IFNA(Table8[[#This Row],[Component: Mitochondria]], 0)</f>
        <v>0</v>
      </c>
      <c r="AA174" t="e">
        <f>VLOOKUP(Table8[[#This Row],[Gene ID]],Table9[Process: Mitochondrial Translation],1,0)</f>
        <v>#N/A</v>
      </c>
    </row>
    <row r="175" spans="1:27" x14ac:dyDescent="0.35">
      <c r="A175" t="s">
        <v>1566</v>
      </c>
      <c r="B175" t="s">
        <v>335</v>
      </c>
      <c r="C175" s="9">
        <v>1.8883770446841999E-2</v>
      </c>
      <c r="D175" s="21">
        <v>2.1896404910558398</v>
      </c>
      <c r="E175" s="21">
        <v>9.9256558573860097E-3</v>
      </c>
      <c r="F175">
        <f>-LOG10(Table4[[#This Row],[Consortia FDR2]])</f>
        <v>2.003240786747928</v>
      </c>
      <c r="H175" s="14" t="s">
        <v>1733</v>
      </c>
      <c r="I175" s="1" t="s">
        <v>1085</v>
      </c>
      <c r="J175" s="9">
        <v>-1.84155813161839</v>
      </c>
      <c r="K175" s="9">
        <v>1.08770295535914E-2</v>
      </c>
      <c r="L175">
        <f>-LOG10(Table6[[#This Row],[Consortia FDR]])</f>
        <v>1.9634896914595263</v>
      </c>
      <c r="N175" s="14" t="s">
        <v>2378</v>
      </c>
      <c r="O175" s="1" t="s">
        <v>739</v>
      </c>
      <c r="P175" s="9">
        <v>-1.24240071968608</v>
      </c>
      <c r="Q175" s="9">
        <v>2.8871528552728599E-2</v>
      </c>
      <c r="R175">
        <f>-LOG10(Table7[[#This Row],[Consortia FDR]])</f>
        <v>1.5395302225466421</v>
      </c>
      <c r="T175" s="22" t="s">
        <v>2276</v>
      </c>
      <c r="U175" s="1" t="s">
        <v>1094</v>
      </c>
      <c r="V175" s="9">
        <v>1.83624058618911</v>
      </c>
      <c r="W175" s="9">
        <v>3.11392150520464E-2</v>
      </c>
      <c r="X175">
        <f t="shared" si="2"/>
        <v>1.5066923391944056</v>
      </c>
      <c r="Y175" t="e">
        <f>VLOOKUP(Table8[[#This Row],[Gene ID]],Table9[Component: Mitochondria],1,0)</f>
        <v>#N/A</v>
      </c>
      <c r="Z175">
        <f>_xlfn.IFNA(Table8[[#This Row],[Component: Mitochondria]], 0)</f>
        <v>0</v>
      </c>
      <c r="AA175" t="e">
        <f>VLOOKUP(Table8[[#This Row],[Gene ID]],Table9[Process: Mitochondrial Translation],1,0)</f>
        <v>#N/A</v>
      </c>
    </row>
    <row r="176" spans="1:27" x14ac:dyDescent="0.35">
      <c r="A176" t="s">
        <v>1678</v>
      </c>
      <c r="B176" t="s">
        <v>1056</v>
      </c>
      <c r="C176" s="9">
        <v>2.8626170973862001E-2</v>
      </c>
      <c r="D176" s="21">
        <v>1.5969897576441301</v>
      </c>
      <c r="E176" s="21">
        <v>9.9256558573860097E-3</v>
      </c>
      <c r="F176">
        <f>-LOG10(Table4[[#This Row],[Consortia FDR2]])</f>
        <v>2.003240786747928</v>
      </c>
      <c r="H176" s="14" t="s">
        <v>2215</v>
      </c>
      <c r="I176" s="1" t="s">
        <v>1030</v>
      </c>
      <c r="J176" s="9">
        <v>-1.6657637262656999</v>
      </c>
      <c r="K176" s="9">
        <v>1.1054274127449E-2</v>
      </c>
      <c r="L176">
        <f>-LOG10(Table6[[#This Row],[Consortia FDR]])</f>
        <v>1.9564697698463116</v>
      </c>
      <c r="N176" s="14" t="s">
        <v>956</v>
      </c>
      <c r="O176" s="1" t="s">
        <v>956</v>
      </c>
      <c r="P176" s="9">
        <v>-1.6960808208636799</v>
      </c>
      <c r="Q176" s="9">
        <v>2.93189371585999E-2</v>
      </c>
      <c r="R176">
        <f>-LOG10(Table7[[#This Row],[Consortia FDR]])</f>
        <v>1.5328517773638424</v>
      </c>
      <c r="T176" s="22" t="s">
        <v>2327</v>
      </c>
      <c r="U176" s="1" t="s">
        <v>657</v>
      </c>
      <c r="V176" s="9">
        <v>1.42282620214748</v>
      </c>
      <c r="W176" s="9">
        <v>3.11392150520464E-2</v>
      </c>
      <c r="X176">
        <f t="shared" si="2"/>
        <v>1.5066923391944056</v>
      </c>
      <c r="Y176" t="e">
        <f>VLOOKUP(Table8[[#This Row],[Gene ID]],Table9[Component: Mitochondria],1,0)</f>
        <v>#N/A</v>
      </c>
      <c r="Z176">
        <f>_xlfn.IFNA(Table8[[#This Row],[Component: Mitochondria]], 0)</f>
        <v>0</v>
      </c>
      <c r="AA176" t="e">
        <f>VLOOKUP(Table8[[#This Row],[Gene ID]],Table9[Process: Mitochondrial Translation],1,0)</f>
        <v>#N/A</v>
      </c>
    </row>
    <row r="177" spans="1:27" x14ac:dyDescent="0.35">
      <c r="A177" t="s">
        <v>1753</v>
      </c>
      <c r="B177" t="s">
        <v>554</v>
      </c>
      <c r="C177" s="9">
        <v>3.3079938221619601E-2</v>
      </c>
      <c r="D177" s="21">
        <v>-3.0589065406034801</v>
      </c>
      <c r="E177" s="21">
        <v>9.9256558573860097E-3</v>
      </c>
      <c r="F177">
        <f>-LOG10(Table4[[#This Row],[Consortia FDR2]])</f>
        <v>2.003240786747928</v>
      </c>
      <c r="H177" s="14" t="s">
        <v>1422</v>
      </c>
      <c r="I177" s="1" t="s">
        <v>168</v>
      </c>
      <c r="J177" s="9">
        <v>1.3559320365708101</v>
      </c>
      <c r="K177" s="9">
        <v>1.1152022781441499E-2</v>
      </c>
      <c r="L177">
        <f>-LOG10(Table6[[#This Row],[Consortia FDR]])</f>
        <v>1.952646352064912</v>
      </c>
      <c r="N177" s="14" t="s">
        <v>2165</v>
      </c>
      <c r="O177" s="1" t="s">
        <v>314</v>
      </c>
      <c r="P177" s="9">
        <v>1.4719258964358</v>
      </c>
      <c r="Q177" s="9">
        <v>2.93189371585999E-2</v>
      </c>
      <c r="R177">
        <f>-LOG10(Table7[[#This Row],[Consortia FDR]])</f>
        <v>1.5328517773638424</v>
      </c>
      <c r="T177" s="22" t="s">
        <v>2175</v>
      </c>
      <c r="U177" s="1" t="s">
        <v>332</v>
      </c>
      <c r="V177" s="9">
        <v>1.41007383214402</v>
      </c>
      <c r="W177" s="9">
        <v>3.11392150520464E-2</v>
      </c>
      <c r="X177">
        <f t="shared" si="2"/>
        <v>1.5066923391944056</v>
      </c>
      <c r="Y177" t="e">
        <f>VLOOKUP(Table8[[#This Row],[Gene ID]],Table9[Component: Mitochondria],1,0)</f>
        <v>#N/A</v>
      </c>
      <c r="Z177">
        <f>_xlfn.IFNA(Table8[[#This Row],[Component: Mitochondria]], 0)</f>
        <v>0</v>
      </c>
      <c r="AA177" t="e">
        <f>VLOOKUP(Table8[[#This Row],[Gene ID]],Table9[Process: Mitochondrial Translation],1,0)</f>
        <v>#N/A</v>
      </c>
    </row>
    <row r="178" spans="1:27" x14ac:dyDescent="0.35">
      <c r="A178" t="s">
        <v>1812</v>
      </c>
      <c r="B178" t="s">
        <v>608</v>
      </c>
      <c r="C178" s="9">
        <v>3.7173668794221897E-2</v>
      </c>
      <c r="D178" s="21">
        <v>1.4307717416041901</v>
      </c>
      <c r="E178" s="21">
        <v>9.9256558573860097E-3</v>
      </c>
      <c r="F178">
        <f>-LOG10(Table4[[#This Row],[Consortia FDR2]])</f>
        <v>2.003240786747928</v>
      </c>
      <c r="H178" s="14" t="s">
        <v>1480</v>
      </c>
      <c r="I178" s="1" t="s">
        <v>231</v>
      </c>
      <c r="J178" s="9">
        <v>1.62074908442122</v>
      </c>
      <c r="K178" s="9">
        <v>1.11912413671306E-2</v>
      </c>
      <c r="L178">
        <f>-LOG10(Table6[[#This Row],[Consortia FDR]])</f>
        <v>1.9511217375115639</v>
      </c>
      <c r="N178" s="14" t="s">
        <v>2383</v>
      </c>
      <c r="O178" s="1" t="s">
        <v>745</v>
      </c>
      <c r="P178" s="9">
        <v>1.4452916189471401</v>
      </c>
      <c r="Q178" s="9">
        <v>2.93189371585999E-2</v>
      </c>
      <c r="R178">
        <f>-LOG10(Table7[[#This Row],[Consortia FDR]])</f>
        <v>1.5328517773638424</v>
      </c>
      <c r="T178" s="22" t="s">
        <v>2073</v>
      </c>
      <c r="U178" s="1" t="s">
        <v>157</v>
      </c>
      <c r="V178" s="9">
        <v>-1.4559960356535</v>
      </c>
      <c r="W178" s="9">
        <v>3.11392150520464E-2</v>
      </c>
      <c r="X178">
        <f t="shared" si="2"/>
        <v>1.5066923391944056</v>
      </c>
      <c r="Y178" t="e">
        <f>VLOOKUP(Table8[[#This Row],[Gene ID]],Table9[Component: Mitochondria],1,0)</f>
        <v>#N/A</v>
      </c>
      <c r="Z178">
        <f>_xlfn.IFNA(Table8[[#This Row],[Component: Mitochondria]], 0)</f>
        <v>0</v>
      </c>
      <c r="AA178" t="e">
        <f>VLOOKUP(Table8[[#This Row],[Gene ID]],Table9[Process: Mitochondrial Translation],1,0)</f>
        <v>#N/A</v>
      </c>
    </row>
    <row r="179" spans="1:27" x14ac:dyDescent="0.35">
      <c r="A179" t="s">
        <v>1867</v>
      </c>
      <c r="B179" t="s">
        <v>661</v>
      </c>
      <c r="C179" s="9">
        <v>4.1014001890638599E-2</v>
      </c>
      <c r="D179" s="21">
        <v>1.3548969535779101</v>
      </c>
      <c r="E179" s="21">
        <v>9.9256558573860097E-3</v>
      </c>
      <c r="F179">
        <f>-LOG10(Table4[[#This Row],[Consortia FDR2]])</f>
        <v>2.003240786747928</v>
      </c>
      <c r="H179" s="14" t="s">
        <v>2328</v>
      </c>
      <c r="I179" s="1" t="s">
        <v>658</v>
      </c>
      <c r="J179" s="9">
        <v>1.4268365990846701</v>
      </c>
      <c r="K179" s="9">
        <v>1.11912413671306E-2</v>
      </c>
      <c r="L179">
        <f>-LOG10(Table6[[#This Row],[Consortia FDR]])</f>
        <v>1.9511217375115639</v>
      </c>
      <c r="N179" s="14" t="s">
        <v>2052</v>
      </c>
      <c r="O179" s="1" t="s">
        <v>113</v>
      </c>
      <c r="P179" s="9">
        <v>1.2853496828689099</v>
      </c>
      <c r="Q179" s="9">
        <v>2.96151898916414E-2</v>
      </c>
      <c r="R179">
        <f>-LOG10(Table7[[#This Row],[Consortia FDR]])</f>
        <v>1.5284854783319142</v>
      </c>
      <c r="T179" s="22" t="s">
        <v>2056</v>
      </c>
      <c r="U179" s="1" t="s">
        <v>872</v>
      </c>
      <c r="V179" s="9">
        <v>1.3703222113217799</v>
      </c>
      <c r="W179" s="9">
        <v>3.11392150520464E-2</v>
      </c>
      <c r="X179">
        <f t="shared" si="2"/>
        <v>1.5066923391944056</v>
      </c>
      <c r="Y179" t="e">
        <f>VLOOKUP(Table8[[#This Row],[Gene ID]],Table9[Component: Mitochondria],1,0)</f>
        <v>#N/A</v>
      </c>
      <c r="Z179">
        <f>_xlfn.IFNA(Table8[[#This Row],[Component: Mitochondria]], 0)</f>
        <v>0</v>
      </c>
      <c r="AA179" t="e">
        <f>VLOOKUP(Table8[[#This Row],[Gene ID]],Table9[Process: Mitochondrial Translation],1,0)</f>
        <v>#N/A</v>
      </c>
    </row>
    <row r="180" spans="1:27" x14ac:dyDescent="0.35">
      <c r="A180" t="s">
        <v>691</v>
      </c>
      <c r="B180" t="s">
        <v>691</v>
      </c>
      <c r="C180" s="9">
        <v>4.2911582255559397E-2</v>
      </c>
      <c r="D180" s="21">
        <v>1.4071642740691701</v>
      </c>
      <c r="E180" s="21">
        <v>9.9256558573860097E-3</v>
      </c>
      <c r="F180">
        <f>-LOG10(Table4[[#This Row],[Consortia FDR2]])</f>
        <v>2.003240786747928</v>
      </c>
      <c r="H180" s="14" t="s">
        <v>207</v>
      </c>
      <c r="I180" s="1" t="s">
        <v>207</v>
      </c>
      <c r="J180" s="9">
        <v>1.8388546963335799</v>
      </c>
      <c r="K180" s="9">
        <v>1.11916777583283E-2</v>
      </c>
      <c r="L180">
        <f>-LOG10(Table6[[#This Row],[Consortia FDR]])</f>
        <v>1.9511048029653528</v>
      </c>
      <c r="N180" s="14" t="s">
        <v>2132</v>
      </c>
      <c r="O180" s="1" t="s">
        <v>262</v>
      </c>
      <c r="P180" s="9">
        <v>1.34506258405879</v>
      </c>
      <c r="Q180" s="9">
        <v>2.97813210971586E-2</v>
      </c>
      <c r="R180">
        <f>-LOG10(Table7[[#This Row],[Consortia FDR]])</f>
        <v>1.5260560408860522</v>
      </c>
      <c r="T180" s="22" t="s">
        <v>2413</v>
      </c>
      <c r="U180" s="1" t="s">
        <v>1258</v>
      </c>
      <c r="V180" s="9">
        <v>1.5605564554764699</v>
      </c>
      <c r="W180" s="9">
        <v>3.1144222803532299E-2</v>
      </c>
      <c r="X180">
        <f t="shared" si="2"/>
        <v>1.5066225023672606</v>
      </c>
      <c r="Y180" t="e">
        <f>VLOOKUP(Table8[[#This Row],[Gene ID]],Table9[Component: Mitochondria],1,0)</f>
        <v>#N/A</v>
      </c>
      <c r="Z180">
        <f>_xlfn.IFNA(Table8[[#This Row],[Component: Mitochondria]], 0)</f>
        <v>0</v>
      </c>
      <c r="AA180" t="e">
        <f>VLOOKUP(Table8[[#This Row],[Gene ID]],Table9[Process: Mitochondrial Translation],1,0)</f>
        <v>#N/A</v>
      </c>
    </row>
    <row r="181" spans="1:27" x14ac:dyDescent="0.35">
      <c r="A181" t="s">
        <v>2226</v>
      </c>
      <c r="B181" t="s">
        <v>422</v>
      </c>
      <c r="C181" s="9">
        <v>2.55183074371991E-2</v>
      </c>
      <c r="D181" s="21">
        <v>1.3827112165911</v>
      </c>
      <c r="E181" s="21">
        <v>1.0173206938447799E-2</v>
      </c>
      <c r="F181">
        <f>-LOG10(Table4[[#This Row],[Consortia FDR2]])</f>
        <v>1.9925421212044141</v>
      </c>
      <c r="H181" s="14" t="s">
        <v>2293</v>
      </c>
      <c r="I181" s="1" t="s">
        <v>579</v>
      </c>
      <c r="J181" s="9">
        <v>1.6563796922813601</v>
      </c>
      <c r="K181" s="9">
        <v>1.12912504069508E-2</v>
      </c>
      <c r="L181">
        <f>-LOG10(Table6[[#This Row],[Consortia FDR]])</f>
        <v>1.9472579611070047</v>
      </c>
      <c r="N181" s="14" t="s">
        <v>2034</v>
      </c>
      <c r="O181" s="1" t="s">
        <v>77</v>
      </c>
      <c r="P181" s="9">
        <v>1.6573274313963999</v>
      </c>
      <c r="Q181" s="9">
        <v>2.99130841350763E-2</v>
      </c>
      <c r="R181">
        <f>-LOG10(Table7[[#This Row],[Consortia FDR]])</f>
        <v>1.5241388075038438</v>
      </c>
      <c r="T181" s="22" t="s">
        <v>2184</v>
      </c>
      <c r="U181" s="1" t="s">
        <v>350</v>
      </c>
      <c r="V181" s="9">
        <v>-1.43641048063272</v>
      </c>
      <c r="W181" s="9">
        <v>3.1144222803532299E-2</v>
      </c>
      <c r="X181">
        <f t="shared" si="2"/>
        <v>1.5066225023672606</v>
      </c>
      <c r="Y181" t="e">
        <f>VLOOKUP(Table8[[#This Row],[Gene ID]],Table9[Component: Mitochondria],1,0)</f>
        <v>#N/A</v>
      </c>
      <c r="Z181">
        <f>_xlfn.IFNA(Table8[[#This Row],[Component: Mitochondria]], 0)</f>
        <v>0</v>
      </c>
      <c r="AA181" t="e">
        <f>VLOOKUP(Table8[[#This Row],[Gene ID]],Table9[Process: Mitochondrial Translation],1,0)</f>
        <v>#N/A</v>
      </c>
    </row>
    <row r="182" spans="1:27" x14ac:dyDescent="0.35">
      <c r="A182" t="s">
        <v>1334</v>
      </c>
      <c r="B182" t="s">
        <v>840</v>
      </c>
      <c r="C182" s="9">
        <v>2.63075985540678E-3</v>
      </c>
      <c r="D182" s="21">
        <v>1.4979490247306699</v>
      </c>
      <c r="E182" s="21">
        <v>1.02331844260223E-2</v>
      </c>
      <c r="F182">
        <f>-LOG10(Table4[[#This Row],[Consortia FDR2]])</f>
        <v>1.9899891987956366</v>
      </c>
      <c r="H182" s="14" t="s">
        <v>1348</v>
      </c>
      <c r="I182" s="1" t="s">
        <v>83</v>
      </c>
      <c r="J182" s="9">
        <v>1.36076363158309</v>
      </c>
      <c r="K182" s="9">
        <v>1.1298400677971899E-2</v>
      </c>
      <c r="L182">
        <f>-LOG10(Table6[[#This Row],[Consortia FDR]])</f>
        <v>1.946983027834188</v>
      </c>
      <c r="N182" s="14" t="s">
        <v>2076</v>
      </c>
      <c r="O182" s="1" t="s">
        <v>161</v>
      </c>
      <c r="P182" s="9">
        <v>1.49844492432825</v>
      </c>
      <c r="Q182" s="9">
        <v>3.0066654339773499E-2</v>
      </c>
      <c r="R182">
        <f>-LOG10(Table7[[#This Row],[Consortia FDR]])</f>
        <v>1.5219148952321369</v>
      </c>
      <c r="T182" s="22" t="s">
        <v>2139</v>
      </c>
      <c r="U182" s="1" t="s">
        <v>275</v>
      </c>
      <c r="V182" s="9">
        <v>1.70258109657097</v>
      </c>
      <c r="W182" s="9">
        <v>3.1144222803532299E-2</v>
      </c>
      <c r="X182">
        <f t="shared" si="2"/>
        <v>1.5066225023672606</v>
      </c>
      <c r="Y182" t="e">
        <f>VLOOKUP(Table8[[#This Row],[Gene ID]],Table9[Component: Mitochondria],1,0)</f>
        <v>#N/A</v>
      </c>
      <c r="Z182">
        <f>_xlfn.IFNA(Table8[[#This Row],[Component: Mitochondria]], 0)</f>
        <v>0</v>
      </c>
      <c r="AA182" t="e">
        <f>VLOOKUP(Table8[[#This Row],[Gene ID]],Table9[Process: Mitochondrial Translation],1,0)</f>
        <v>#N/A</v>
      </c>
    </row>
    <row r="183" spans="1:27" x14ac:dyDescent="0.35">
      <c r="A183" t="s">
        <v>1934</v>
      </c>
      <c r="B183" t="s">
        <v>1225</v>
      </c>
      <c r="C183" s="9">
        <v>4.51776213352739E-2</v>
      </c>
      <c r="D183" s="21">
        <v>2.1709071568049998</v>
      </c>
      <c r="E183" s="21">
        <v>1.02331844260223E-2</v>
      </c>
      <c r="F183">
        <f>-LOG10(Table4[[#This Row],[Consortia FDR2]])</f>
        <v>1.9899891987956366</v>
      </c>
      <c r="H183" s="14" t="s">
        <v>1032</v>
      </c>
      <c r="I183" s="1" t="s">
        <v>1032</v>
      </c>
      <c r="J183" s="9">
        <v>1.49536924496146</v>
      </c>
      <c r="K183" s="9">
        <v>1.1298400677971899E-2</v>
      </c>
      <c r="L183">
        <f>-LOG10(Table6[[#This Row],[Consortia FDR]])</f>
        <v>1.946983027834188</v>
      </c>
      <c r="N183" s="14" t="s">
        <v>2079</v>
      </c>
      <c r="O183" s="1" t="s">
        <v>896</v>
      </c>
      <c r="P183" s="9">
        <v>1.44550749237113</v>
      </c>
      <c r="Q183" s="9">
        <v>3.0116713628155E-2</v>
      </c>
      <c r="R183">
        <f>-LOG10(Table7[[#This Row],[Consortia FDR]])</f>
        <v>1.5211924206196346</v>
      </c>
      <c r="T183" s="22" t="s">
        <v>2294</v>
      </c>
      <c r="U183" s="1" t="s">
        <v>583</v>
      </c>
      <c r="V183" s="9">
        <v>1.48303108768345</v>
      </c>
      <c r="W183" s="9">
        <v>3.11613159966798E-2</v>
      </c>
      <c r="X183">
        <f t="shared" si="2"/>
        <v>1.506384209599354</v>
      </c>
      <c r="Y183" t="e">
        <f>VLOOKUP(Table8[[#This Row],[Gene ID]],Table9[Component: Mitochondria],1,0)</f>
        <v>#N/A</v>
      </c>
      <c r="Z183">
        <f>_xlfn.IFNA(Table8[[#This Row],[Component: Mitochondria]], 0)</f>
        <v>0</v>
      </c>
      <c r="AA183" t="e">
        <f>VLOOKUP(Table8[[#This Row],[Gene ID]],Table9[Process: Mitochondrial Translation],1,0)</f>
        <v>#N/A</v>
      </c>
    </row>
    <row r="184" spans="1:27" x14ac:dyDescent="0.35">
      <c r="A184" t="s">
        <v>2233</v>
      </c>
      <c r="B184" t="s">
        <v>443</v>
      </c>
      <c r="C184" s="9">
        <v>2.6324068613803899E-2</v>
      </c>
      <c r="D184" s="21">
        <v>1.5697292789723201</v>
      </c>
      <c r="E184" s="21">
        <v>1.05354806462154E-2</v>
      </c>
      <c r="F184">
        <f>-LOG10(Table4[[#This Row],[Consortia FDR2]])</f>
        <v>1.9773456463646191</v>
      </c>
      <c r="H184" s="14" t="s">
        <v>1710</v>
      </c>
      <c r="I184" s="1" t="s">
        <v>507</v>
      </c>
      <c r="J184" s="9">
        <v>1.3060546676078399</v>
      </c>
      <c r="K184" s="9">
        <v>1.1298400677971899E-2</v>
      </c>
      <c r="L184">
        <f>-LOG10(Table6[[#This Row],[Consortia FDR]])</f>
        <v>1.946983027834188</v>
      </c>
      <c r="N184" s="14" t="s">
        <v>2296</v>
      </c>
      <c r="O184" s="1" t="s">
        <v>586</v>
      </c>
      <c r="P184" s="9">
        <v>-1.3462650148355699</v>
      </c>
      <c r="Q184" s="9">
        <v>3.0116713628155E-2</v>
      </c>
      <c r="R184">
        <f>-LOG10(Table7[[#This Row],[Consortia FDR]])</f>
        <v>1.5211924206196346</v>
      </c>
      <c r="T184" s="22" t="s">
        <v>2373</v>
      </c>
      <c r="U184" s="1" t="s">
        <v>1228</v>
      </c>
      <c r="V184" s="9">
        <v>1.28406408098466</v>
      </c>
      <c r="W184" s="9">
        <v>3.1440614204785299E-2</v>
      </c>
      <c r="X184">
        <f t="shared" si="2"/>
        <v>1.5025089784359533</v>
      </c>
      <c r="Y184" t="e">
        <f>VLOOKUP(Table8[[#This Row],[Gene ID]],Table9[Component: Mitochondria],1,0)</f>
        <v>#N/A</v>
      </c>
      <c r="Z184">
        <f>_xlfn.IFNA(Table8[[#This Row],[Component: Mitochondria]], 0)</f>
        <v>0</v>
      </c>
      <c r="AA184" t="e">
        <f>VLOOKUP(Table8[[#This Row],[Gene ID]],Table9[Process: Mitochondrial Translation],1,0)</f>
        <v>#N/A</v>
      </c>
    </row>
    <row r="185" spans="1:27" x14ac:dyDescent="0.35">
      <c r="A185" t="s">
        <v>1618</v>
      </c>
      <c r="B185" t="s">
        <v>1028</v>
      </c>
      <c r="C185" s="9">
        <v>2.3497674037500998E-2</v>
      </c>
      <c r="D185" s="21">
        <v>1.34521047666072</v>
      </c>
      <c r="E185" s="21">
        <v>1.0584024779408899E-2</v>
      </c>
      <c r="F185">
        <f>-LOG10(Table4[[#This Row],[Consortia FDR2]])</f>
        <v>1.9753491520454276</v>
      </c>
      <c r="H185" s="14" t="s">
        <v>2068</v>
      </c>
      <c r="I185" s="1" t="s">
        <v>147</v>
      </c>
      <c r="J185" s="9">
        <v>1.4168927269184399</v>
      </c>
      <c r="K185" s="9">
        <v>1.14742455686784E-2</v>
      </c>
      <c r="L185">
        <f>-LOG10(Table6[[#This Row],[Consortia FDR]])</f>
        <v>1.9402758597019034</v>
      </c>
      <c r="N185" s="14" t="s">
        <v>2307</v>
      </c>
      <c r="O185" s="1" t="s">
        <v>601</v>
      </c>
      <c r="P185" s="9">
        <v>1.5204248983767199</v>
      </c>
      <c r="Q185" s="9">
        <v>3.0166942447642401E-2</v>
      </c>
      <c r="R185">
        <f>-LOG10(Table7[[#This Row],[Consortia FDR]])</f>
        <v>1.5204687052511934</v>
      </c>
      <c r="T185" s="22" t="s">
        <v>2094</v>
      </c>
      <c r="U185" s="1" t="s">
        <v>202</v>
      </c>
      <c r="V185" s="9">
        <v>-1.24910387608303</v>
      </c>
      <c r="W185" s="9">
        <v>3.1463743000994797E-2</v>
      </c>
      <c r="X185">
        <f t="shared" si="2"/>
        <v>1.5021896139446627</v>
      </c>
      <c r="Y185" t="e">
        <f>VLOOKUP(Table8[[#This Row],[Gene ID]],Table9[Component: Mitochondria],1,0)</f>
        <v>#N/A</v>
      </c>
      <c r="Z185">
        <f>_xlfn.IFNA(Table8[[#This Row],[Component: Mitochondria]], 0)</f>
        <v>0</v>
      </c>
      <c r="AA185" t="e">
        <f>VLOOKUP(Table8[[#This Row],[Gene ID]],Table9[Process: Mitochondrial Translation],1,0)</f>
        <v>#N/A</v>
      </c>
    </row>
    <row r="186" spans="1:27" x14ac:dyDescent="0.35">
      <c r="A186" t="s">
        <v>2157</v>
      </c>
      <c r="B186" t="s">
        <v>301</v>
      </c>
      <c r="C186" s="9">
        <v>1.7265740470201501E-2</v>
      </c>
      <c r="D186" s="21">
        <v>-1.6684997020447101</v>
      </c>
      <c r="E186" s="21">
        <v>1.0609131457406201E-2</v>
      </c>
      <c r="F186">
        <f>-LOG10(Table4[[#This Row],[Consortia FDR2]])</f>
        <v>1.9743201692273775</v>
      </c>
      <c r="H186" s="14" t="s">
        <v>1391</v>
      </c>
      <c r="I186" s="1" t="s">
        <v>134</v>
      </c>
      <c r="J186" s="9">
        <v>1.85648026997594</v>
      </c>
      <c r="K186" s="9">
        <v>1.1487313519013701E-2</v>
      </c>
      <c r="L186">
        <f>-LOG10(Table6[[#This Row],[Consortia FDR]])</f>
        <v>1.9397815257316811</v>
      </c>
      <c r="N186" s="14" t="s">
        <v>2212</v>
      </c>
      <c r="O186" s="1" t="s">
        <v>1027</v>
      </c>
      <c r="P186" s="9">
        <v>1.3285743069049301</v>
      </c>
      <c r="Q186" s="9">
        <v>3.0235780448414899E-2</v>
      </c>
      <c r="R186">
        <f>-LOG10(Table7[[#This Row],[Consortia FDR]])</f>
        <v>1.5194788168690025</v>
      </c>
      <c r="T186" s="22" t="s">
        <v>2334</v>
      </c>
      <c r="U186" s="1" t="s">
        <v>1179</v>
      </c>
      <c r="V186" s="9">
        <v>1.33528899190413</v>
      </c>
      <c r="W186" s="9">
        <v>3.1607981744234001E-2</v>
      </c>
      <c r="X186">
        <f t="shared" si="2"/>
        <v>1.5002032341612319</v>
      </c>
      <c r="Y186" t="str">
        <f>VLOOKUP(Table8[[#This Row],[Gene ID]],Table9[Component: Mitochondria],1,0)</f>
        <v>MRPL22</v>
      </c>
      <c r="Z186" t="str">
        <f>_xlfn.IFNA(Table8[[#This Row],[Component: Mitochondria]], 0)</f>
        <v>MRPL22</v>
      </c>
      <c r="AA186" t="str">
        <f>VLOOKUP(Table8[[#This Row],[Gene ID]],Table9[Process: Mitochondrial Translation],1,0)</f>
        <v>MRPL22</v>
      </c>
    </row>
    <row r="187" spans="1:27" x14ac:dyDescent="0.35">
      <c r="A187" t="s">
        <v>2402</v>
      </c>
      <c r="B187" t="s">
        <v>777</v>
      </c>
      <c r="C187" s="9">
        <v>4.7523702610525097E-2</v>
      </c>
      <c r="D187" s="21">
        <v>1.4660495167688099</v>
      </c>
      <c r="E187" s="21">
        <v>1.0609131457406201E-2</v>
      </c>
      <c r="F187">
        <f>-LOG10(Table4[[#This Row],[Consortia FDR2]])</f>
        <v>1.9743201692273775</v>
      </c>
      <c r="H187" s="14" t="s">
        <v>1585</v>
      </c>
      <c r="I187" s="1" t="s">
        <v>1005</v>
      </c>
      <c r="J187" s="9">
        <v>1.45669327744985</v>
      </c>
      <c r="K187" s="9">
        <v>1.1487313519013701E-2</v>
      </c>
      <c r="L187">
        <f>-LOG10(Table6[[#This Row],[Consortia FDR]])</f>
        <v>1.9397815257316811</v>
      </c>
      <c r="N187" s="14" t="s">
        <v>2343</v>
      </c>
      <c r="O187" s="1" t="s">
        <v>682</v>
      </c>
      <c r="P187" s="9">
        <v>1.24512829510028</v>
      </c>
      <c r="Q187" s="9">
        <v>3.0235780448414899E-2</v>
      </c>
      <c r="R187">
        <f>-LOG10(Table7[[#This Row],[Consortia FDR]])</f>
        <v>1.5194788168690025</v>
      </c>
      <c r="T187" s="22" t="s">
        <v>652</v>
      </c>
      <c r="U187" s="1" t="s">
        <v>652</v>
      </c>
      <c r="V187" s="9">
        <v>1.26588666415831</v>
      </c>
      <c r="W187" s="9">
        <v>3.1607981744234001E-2</v>
      </c>
      <c r="X187">
        <f t="shared" si="2"/>
        <v>1.5002032341612319</v>
      </c>
      <c r="Y187" t="e">
        <f>VLOOKUP(Table8[[#This Row],[Gene ID]],Table9[Component: Mitochondria],1,0)</f>
        <v>#N/A</v>
      </c>
      <c r="Z187">
        <f>_xlfn.IFNA(Table8[[#This Row],[Component: Mitochondria]], 0)</f>
        <v>0</v>
      </c>
      <c r="AA187" t="e">
        <f>VLOOKUP(Table8[[#This Row],[Gene ID]],Table9[Process: Mitochondrial Translation],1,0)</f>
        <v>#N/A</v>
      </c>
    </row>
    <row r="188" spans="1:27" x14ac:dyDescent="0.35">
      <c r="A188" t="s">
        <v>1534</v>
      </c>
      <c r="B188" t="s">
        <v>975</v>
      </c>
      <c r="C188" s="9">
        <v>1.7265740470201501E-2</v>
      </c>
      <c r="D188" s="21">
        <v>1.50400166658948</v>
      </c>
      <c r="E188" s="21">
        <v>1.06326861407406E-2</v>
      </c>
      <c r="F188">
        <f>-LOG10(Table4[[#This Row],[Consortia FDR2]])</f>
        <v>1.9733570055865339</v>
      </c>
      <c r="H188" s="14" t="s">
        <v>1626</v>
      </c>
      <c r="I188" s="1" t="s">
        <v>404</v>
      </c>
      <c r="J188" s="9">
        <v>1.75799285202039</v>
      </c>
      <c r="K188" s="9">
        <v>1.1487313519013701E-2</v>
      </c>
      <c r="L188">
        <f>-LOG10(Table6[[#This Row],[Consortia FDR]])</f>
        <v>1.9397815257316811</v>
      </c>
      <c r="N188" s="14" t="s">
        <v>2359</v>
      </c>
      <c r="O188" s="1" t="s">
        <v>1206</v>
      </c>
      <c r="P188" s="9">
        <v>1.30103647890967</v>
      </c>
      <c r="Q188" s="9">
        <v>3.0341968503864301E-2</v>
      </c>
      <c r="R188">
        <f>-LOG10(Table7[[#This Row],[Consortia FDR]])</f>
        <v>1.517956246798031</v>
      </c>
      <c r="T188" s="22" t="s">
        <v>2227</v>
      </c>
      <c r="U188" s="1" t="s">
        <v>1040</v>
      </c>
      <c r="V188" s="9">
        <v>-2.2894587941040498</v>
      </c>
      <c r="W188" s="9">
        <v>3.1808235884532299E-2</v>
      </c>
      <c r="X188">
        <f t="shared" si="2"/>
        <v>1.4974604166159393</v>
      </c>
      <c r="Y188" t="e">
        <f>VLOOKUP(Table8[[#This Row],[Gene ID]],Table9[Component: Mitochondria],1,0)</f>
        <v>#N/A</v>
      </c>
      <c r="Z188">
        <f>_xlfn.IFNA(Table8[[#This Row],[Component: Mitochondria]], 0)</f>
        <v>0</v>
      </c>
      <c r="AA188" t="e">
        <f>VLOOKUP(Table8[[#This Row],[Gene ID]],Table9[Process: Mitochondrial Translation],1,0)</f>
        <v>#N/A</v>
      </c>
    </row>
    <row r="189" spans="1:27" x14ac:dyDescent="0.35">
      <c r="A189" t="s">
        <v>1860</v>
      </c>
      <c r="B189" t="s">
        <v>1170</v>
      </c>
      <c r="C189" s="9">
        <v>4.0380168982603097E-2</v>
      </c>
      <c r="D189" s="21">
        <v>1.9275324523181601</v>
      </c>
      <c r="E189" s="21">
        <v>1.06326861407406E-2</v>
      </c>
      <c r="F189">
        <f>-LOG10(Table4[[#This Row],[Consortia FDR2]])</f>
        <v>1.9733570055865339</v>
      </c>
      <c r="H189" s="14" t="s">
        <v>2234</v>
      </c>
      <c r="I189" s="1" t="s">
        <v>450</v>
      </c>
      <c r="J189" s="9">
        <v>1.37658789840388</v>
      </c>
      <c r="K189" s="9">
        <v>1.1487313519013701E-2</v>
      </c>
      <c r="L189">
        <f>-LOG10(Table6[[#This Row],[Consortia FDR]])</f>
        <v>1.9397815257316811</v>
      </c>
      <c r="N189" s="14" t="s">
        <v>2114</v>
      </c>
      <c r="O189" s="1" t="s">
        <v>230</v>
      </c>
      <c r="P189" s="9">
        <v>1.35121408757786</v>
      </c>
      <c r="Q189" s="9">
        <v>3.0374145795583E-2</v>
      </c>
      <c r="R189">
        <f>-LOG10(Table7[[#This Row],[Consortia FDR]])</f>
        <v>1.5174959267757255</v>
      </c>
      <c r="T189" s="22" t="s">
        <v>2047</v>
      </c>
      <c r="U189" s="1" t="s">
        <v>104</v>
      </c>
      <c r="V189" s="9">
        <v>-1.5563811638954399</v>
      </c>
      <c r="W189" s="9">
        <v>3.1810646347277899E-2</v>
      </c>
      <c r="X189">
        <f t="shared" si="2"/>
        <v>1.49742750655424</v>
      </c>
      <c r="Y189" t="e">
        <f>VLOOKUP(Table8[[#This Row],[Gene ID]],Table9[Component: Mitochondria],1,0)</f>
        <v>#N/A</v>
      </c>
      <c r="Z189">
        <f>_xlfn.IFNA(Table8[[#This Row],[Component: Mitochondria]], 0)</f>
        <v>0</v>
      </c>
      <c r="AA189" t="e">
        <f>VLOOKUP(Table8[[#This Row],[Gene ID]],Table9[Process: Mitochondrial Translation],1,0)</f>
        <v>#N/A</v>
      </c>
    </row>
    <row r="190" spans="1:27" x14ac:dyDescent="0.35">
      <c r="A190" t="s">
        <v>1660</v>
      </c>
      <c r="B190" t="s">
        <v>451</v>
      </c>
      <c r="C190" s="9">
        <v>2.6798033162220101E-2</v>
      </c>
      <c r="D190" s="21">
        <v>1.46848855708849</v>
      </c>
      <c r="E190" s="21">
        <v>1.06526930458115E-2</v>
      </c>
      <c r="F190">
        <f>-LOG10(Table4[[#This Row],[Consortia FDR2]])</f>
        <v>1.9725405868650328</v>
      </c>
      <c r="H190" s="14" t="s">
        <v>1813</v>
      </c>
      <c r="I190" s="1" t="s">
        <v>609</v>
      </c>
      <c r="J190" s="9">
        <v>-3.0788487553880399</v>
      </c>
      <c r="K190" s="9">
        <v>1.1487313519013701E-2</v>
      </c>
      <c r="L190">
        <f>-LOG10(Table6[[#This Row],[Consortia FDR]])</f>
        <v>1.9397815257316811</v>
      </c>
      <c r="N190" s="14" t="s">
        <v>2097</v>
      </c>
      <c r="O190" s="1" t="s">
        <v>919</v>
      </c>
      <c r="P190" s="9">
        <v>1.3810951993239999</v>
      </c>
      <c r="Q190" s="9">
        <v>3.0480280618348E-2</v>
      </c>
      <c r="R190">
        <f>-LOG10(Table7[[#This Row],[Consortia FDR]])</f>
        <v>1.5159810389584525</v>
      </c>
      <c r="T190" s="22" t="s">
        <v>2032</v>
      </c>
      <c r="U190" s="1" t="s">
        <v>72</v>
      </c>
      <c r="V190" s="9">
        <v>-1.3647630483131401</v>
      </c>
      <c r="W190" s="9">
        <v>3.1810646347277899E-2</v>
      </c>
      <c r="X190">
        <f t="shared" si="2"/>
        <v>1.49742750655424</v>
      </c>
      <c r="Y190" t="e">
        <f>VLOOKUP(Table8[[#This Row],[Gene ID]],Table9[Component: Mitochondria],1,0)</f>
        <v>#N/A</v>
      </c>
      <c r="Z190">
        <f>_xlfn.IFNA(Table8[[#This Row],[Component: Mitochondria]], 0)</f>
        <v>0</v>
      </c>
      <c r="AA190" t="e">
        <f>VLOOKUP(Table8[[#This Row],[Gene ID]],Table9[Process: Mitochondrial Translation],1,0)</f>
        <v>#N/A</v>
      </c>
    </row>
    <row r="191" spans="1:27" x14ac:dyDescent="0.35">
      <c r="A191" t="s">
        <v>2290</v>
      </c>
      <c r="B191" t="s">
        <v>1113</v>
      </c>
      <c r="C191" s="9">
        <v>3.4123164073219601E-2</v>
      </c>
      <c r="D191" s="21">
        <v>2.0275148743567502</v>
      </c>
      <c r="E191" s="21">
        <v>1.06938478485002E-2</v>
      </c>
      <c r="F191">
        <f>-LOG10(Table4[[#This Row],[Consortia FDR2]])</f>
        <v>1.9708659993105664</v>
      </c>
      <c r="H191" s="14" t="s">
        <v>1896</v>
      </c>
      <c r="I191" s="1" t="s">
        <v>690</v>
      </c>
      <c r="J191" s="9">
        <v>1.5200739448307401</v>
      </c>
      <c r="K191" s="9">
        <v>1.1487313519013701E-2</v>
      </c>
      <c r="L191">
        <f>-LOG10(Table6[[#This Row],[Consortia FDR]])</f>
        <v>1.9397815257316811</v>
      </c>
      <c r="N191" s="14" t="s">
        <v>2366</v>
      </c>
      <c r="O191" s="1" t="s">
        <v>1223</v>
      </c>
      <c r="P191" s="9">
        <v>1.2838429622524701</v>
      </c>
      <c r="Q191" s="9">
        <v>3.0480280618348E-2</v>
      </c>
      <c r="R191">
        <f>-LOG10(Table7[[#This Row],[Consortia FDR]])</f>
        <v>1.5159810389584525</v>
      </c>
      <c r="T191" s="22" t="s">
        <v>968</v>
      </c>
      <c r="U191" s="1" t="s">
        <v>968</v>
      </c>
      <c r="V191" s="9">
        <v>1.7931355733894501</v>
      </c>
      <c r="W191" s="9">
        <v>3.1810646347277899E-2</v>
      </c>
      <c r="X191">
        <f t="shared" si="2"/>
        <v>1.49742750655424</v>
      </c>
      <c r="Y191" t="e">
        <f>VLOOKUP(Table8[[#This Row],[Gene ID]],Table9[Component: Mitochondria],1,0)</f>
        <v>#N/A</v>
      </c>
      <c r="Z191">
        <f>_xlfn.IFNA(Table8[[#This Row],[Component: Mitochondria]], 0)</f>
        <v>0</v>
      </c>
      <c r="AA191" t="e">
        <f>VLOOKUP(Table8[[#This Row],[Gene ID]],Table9[Process: Mitochondrial Translation],1,0)</f>
        <v>#N/A</v>
      </c>
    </row>
    <row r="192" spans="1:27" x14ac:dyDescent="0.35">
      <c r="A192" t="s">
        <v>120</v>
      </c>
      <c r="B192" t="s">
        <v>120</v>
      </c>
      <c r="C192" s="9">
        <v>5.7156150684335603E-3</v>
      </c>
      <c r="D192" s="21">
        <v>6.18901349046675</v>
      </c>
      <c r="E192" s="21">
        <v>1.0716234767555699E-2</v>
      </c>
      <c r="F192">
        <f>-LOG10(Table4[[#This Row],[Consortia FDR2]])</f>
        <v>1.9699577805866797</v>
      </c>
      <c r="H192" s="14" t="s">
        <v>714</v>
      </c>
      <c r="I192" s="1" t="s">
        <v>714</v>
      </c>
      <c r="J192" s="9">
        <v>1.5288238841169499</v>
      </c>
      <c r="K192" s="9">
        <v>1.1487313519013701E-2</v>
      </c>
      <c r="L192">
        <f>-LOG10(Table6[[#This Row],[Consortia FDR]])</f>
        <v>1.9397815257316811</v>
      </c>
      <c r="N192" s="14" t="s">
        <v>2236</v>
      </c>
      <c r="O192" s="1" t="s">
        <v>1047</v>
      </c>
      <c r="P192" s="9">
        <v>1.46474250597824</v>
      </c>
      <c r="Q192" s="9">
        <v>3.0509289228879501E-2</v>
      </c>
      <c r="R192">
        <f>-LOG10(Table7[[#This Row],[Consortia FDR]])</f>
        <v>1.5155679099443247</v>
      </c>
      <c r="T192" s="22" t="s">
        <v>2285</v>
      </c>
      <c r="U192" s="1" t="s">
        <v>1102</v>
      </c>
      <c r="V192" s="9">
        <v>-1.3642031502219401</v>
      </c>
      <c r="W192" s="9">
        <v>3.1885492307638499E-2</v>
      </c>
      <c r="X192">
        <f t="shared" si="2"/>
        <v>1.4964068731775817</v>
      </c>
      <c r="Y192" t="e">
        <f>VLOOKUP(Table8[[#This Row],[Gene ID]],Table9[Component: Mitochondria],1,0)</f>
        <v>#N/A</v>
      </c>
      <c r="Z192">
        <f>_xlfn.IFNA(Table8[[#This Row],[Component: Mitochondria]], 0)</f>
        <v>0</v>
      </c>
      <c r="AA192" t="e">
        <f>VLOOKUP(Table8[[#This Row],[Gene ID]],Table9[Process: Mitochondrial Translation],1,0)</f>
        <v>#N/A</v>
      </c>
    </row>
    <row r="193" spans="1:27" x14ac:dyDescent="0.35">
      <c r="A193" t="s">
        <v>1891</v>
      </c>
      <c r="B193" t="s">
        <v>683</v>
      </c>
      <c r="C193" s="9">
        <v>4.2732860350778397E-2</v>
      </c>
      <c r="D193" s="21">
        <v>2.0185817836531799</v>
      </c>
      <c r="E193" s="21">
        <v>1.0716234767555699E-2</v>
      </c>
      <c r="F193">
        <f>-LOG10(Table4[[#This Row],[Consortia FDR2]])</f>
        <v>1.9699577805866797</v>
      </c>
      <c r="H193" s="14" t="s">
        <v>1962</v>
      </c>
      <c r="I193" s="1" t="s">
        <v>1245</v>
      </c>
      <c r="J193" s="9">
        <v>1.46963182160801</v>
      </c>
      <c r="K193" s="9">
        <v>1.1487313519013701E-2</v>
      </c>
      <c r="L193">
        <f>-LOG10(Table6[[#This Row],[Consortia FDR]])</f>
        <v>1.9397815257316811</v>
      </c>
      <c r="N193" s="14" t="s">
        <v>2301</v>
      </c>
      <c r="O193" s="1" t="s">
        <v>592</v>
      </c>
      <c r="P193" s="9">
        <v>1.26551326360629</v>
      </c>
      <c r="Q193" s="9">
        <v>3.0509289228879501E-2</v>
      </c>
      <c r="R193">
        <f>-LOG10(Table7[[#This Row],[Consortia FDR]])</f>
        <v>1.5155679099443247</v>
      </c>
      <c r="T193" s="22" t="s">
        <v>2071</v>
      </c>
      <c r="U193" s="1" t="s">
        <v>152</v>
      </c>
      <c r="V193" s="9">
        <v>-1.70826155557254</v>
      </c>
      <c r="W193" s="9">
        <v>3.2521354056040598E-2</v>
      </c>
      <c r="X193">
        <f t="shared" si="2"/>
        <v>1.4878313804572971</v>
      </c>
      <c r="Y193" t="e">
        <f>VLOOKUP(Table8[[#This Row],[Gene ID]],Table9[Component: Mitochondria],1,0)</f>
        <v>#N/A</v>
      </c>
      <c r="Z193">
        <f>_xlfn.IFNA(Table8[[#This Row],[Component: Mitochondria]], 0)</f>
        <v>0</v>
      </c>
      <c r="AA193" t="e">
        <f>VLOOKUP(Table8[[#This Row],[Gene ID]],Table9[Process: Mitochondrial Translation],1,0)</f>
        <v>#N/A</v>
      </c>
    </row>
    <row r="194" spans="1:27" x14ac:dyDescent="0.35">
      <c r="A194" t="s">
        <v>1327</v>
      </c>
      <c r="B194" t="s">
        <v>836</v>
      </c>
      <c r="C194" s="9">
        <v>2.0782623384304698E-3</v>
      </c>
      <c r="D194" s="21">
        <v>1.4954285033268799</v>
      </c>
      <c r="E194" s="21">
        <v>1.07441726177612E-2</v>
      </c>
      <c r="F194">
        <f>-LOG10(Table4[[#This Row],[Consortia FDR2]])</f>
        <v>1.9688270228319928</v>
      </c>
      <c r="H194" s="14" t="s">
        <v>1549</v>
      </c>
      <c r="I194" s="1" t="s">
        <v>318</v>
      </c>
      <c r="J194" s="9">
        <v>2.5694367441997001</v>
      </c>
      <c r="K194" s="9">
        <v>1.1499022954576501E-2</v>
      </c>
      <c r="L194">
        <f>-LOG10(Table6[[#This Row],[Consortia FDR]])</f>
        <v>1.9393390590779065</v>
      </c>
      <c r="N194" s="14" t="s">
        <v>2342</v>
      </c>
      <c r="O194" s="1" t="s">
        <v>679</v>
      </c>
      <c r="P194" s="9">
        <v>1.4734456727794001</v>
      </c>
      <c r="Q194" s="9">
        <v>3.0509289228879501E-2</v>
      </c>
      <c r="R194">
        <f>-LOG10(Table7[[#This Row],[Consortia FDR]])</f>
        <v>1.5155679099443247</v>
      </c>
      <c r="T194" s="22" t="s">
        <v>2142</v>
      </c>
      <c r="U194" s="1" t="s">
        <v>280</v>
      </c>
      <c r="V194" s="9">
        <v>1.47503485136646</v>
      </c>
      <c r="W194" s="9">
        <v>3.2562021928100197E-2</v>
      </c>
      <c r="X194">
        <f t="shared" si="2"/>
        <v>1.4872886355717458</v>
      </c>
      <c r="Y194" t="str">
        <f>VLOOKUP(Table8[[#This Row],[Gene ID]],Table9[Component: Mitochondria],1,0)</f>
        <v>PET122</v>
      </c>
      <c r="Z194" t="str">
        <f>_xlfn.IFNA(Table8[[#This Row],[Component: Mitochondria]], 0)</f>
        <v>PET122</v>
      </c>
      <c r="AA194" t="e">
        <f>VLOOKUP(Table8[[#This Row],[Gene ID]],Table9[Process: Mitochondrial Translation],1,0)</f>
        <v>#N/A</v>
      </c>
    </row>
    <row r="195" spans="1:27" x14ac:dyDescent="0.35">
      <c r="A195" t="s">
        <v>1736</v>
      </c>
      <c r="B195" t="s">
        <v>536</v>
      </c>
      <c r="C195" s="9">
        <v>3.1808235884532299E-2</v>
      </c>
      <c r="D195" s="21">
        <v>1.4039506982127199</v>
      </c>
      <c r="E195" s="21">
        <v>1.07905801813618E-2</v>
      </c>
      <c r="F195">
        <f>-LOG10(Table4[[#This Row],[Consortia FDR2]])</f>
        <v>1.9669552038073639</v>
      </c>
      <c r="H195" s="14" t="s">
        <v>1659</v>
      </c>
      <c r="I195" s="1" t="s">
        <v>1043</v>
      </c>
      <c r="J195" s="9">
        <v>1.4003552442948299</v>
      </c>
      <c r="K195" s="9">
        <v>1.15122324958179E-2</v>
      </c>
      <c r="L195">
        <f>-LOG10(Table6[[#This Row],[Consortia FDR]])</f>
        <v>1.938840448168812</v>
      </c>
      <c r="N195" s="14" t="s">
        <v>2061</v>
      </c>
      <c r="O195" s="1" t="s">
        <v>135</v>
      </c>
      <c r="P195" s="9">
        <v>2.0193263714017999</v>
      </c>
      <c r="Q195" s="9">
        <v>3.0525801242651501E-2</v>
      </c>
      <c r="R195">
        <f>-LOG10(Table7[[#This Row],[Consortia FDR]])</f>
        <v>1.5153329278517012</v>
      </c>
      <c r="T195" s="22" t="s">
        <v>1147</v>
      </c>
      <c r="U195" s="1" t="s">
        <v>1147</v>
      </c>
      <c r="V195" s="9">
        <v>1.42404794013067</v>
      </c>
      <c r="W195" s="9">
        <v>3.26431576723848E-2</v>
      </c>
      <c r="X195">
        <f t="shared" si="2"/>
        <v>1.4862078372538894</v>
      </c>
      <c r="Y195" t="e">
        <f>VLOOKUP(Table8[[#This Row],[Gene ID]],Table9[Component: Mitochondria],1,0)</f>
        <v>#N/A</v>
      </c>
      <c r="Z195">
        <f>_xlfn.IFNA(Table8[[#This Row],[Component: Mitochondria]], 0)</f>
        <v>0</v>
      </c>
      <c r="AA195" t="e">
        <f>VLOOKUP(Table8[[#This Row],[Gene ID]],Table9[Process: Mitochondrial Translation],1,0)</f>
        <v>#N/A</v>
      </c>
    </row>
    <row r="196" spans="1:27" x14ac:dyDescent="0.35">
      <c r="A196" t="s">
        <v>1733</v>
      </c>
      <c r="B196" t="s">
        <v>1085</v>
      </c>
      <c r="C196" s="9">
        <v>3.1607981744234001E-2</v>
      </c>
      <c r="D196" s="21">
        <v>-1.84155813161839</v>
      </c>
      <c r="E196" s="21">
        <v>1.08770295535914E-2</v>
      </c>
      <c r="F196">
        <f>-LOG10(Table4[[#This Row],[Consortia FDR2]])</f>
        <v>1.9634896914595263</v>
      </c>
      <c r="H196" s="14" t="s">
        <v>2347</v>
      </c>
      <c r="I196" s="1" t="s">
        <v>687</v>
      </c>
      <c r="J196" s="9">
        <v>1.4394005034940001</v>
      </c>
      <c r="K196" s="9">
        <v>1.1589468815205299E-2</v>
      </c>
      <c r="L196">
        <f>-LOG10(Table6[[#This Row],[Consortia FDR]])</f>
        <v>1.935936468774264</v>
      </c>
      <c r="N196" s="14" t="s">
        <v>2252</v>
      </c>
      <c r="O196" s="1" t="s">
        <v>484</v>
      </c>
      <c r="P196" s="9">
        <v>1.2738600694262501</v>
      </c>
      <c r="Q196" s="9">
        <v>3.05667141619132E-2</v>
      </c>
      <c r="R196">
        <f>-LOG10(Table7[[#This Row],[Consortia FDR]])</f>
        <v>1.5147512442326034</v>
      </c>
      <c r="T196" s="22" t="s">
        <v>2089</v>
      </c>
      <c r="U196" s="1" t="s">
        <v>192</v>
      </c>
      <c r="V196" s="9">
        <v>1.42377026554974</v>
      </c>
      <c r="W196" s="9">
        <v>3.2767228685187201E-2</v>
      </c>
      <c r="X196">
        <f t="shared" ref="X196:X259" si="3">-LOG10(W196)</f>
        <v>1.4845602878707733</v>
      </c>
      <c r="Y196" t="str">
        <f>VLOOKUP(Table8[[#This Row],[Gene ID]],Table9[Component: Mitochondria],1,0)</f>
        <v>MRX14</v>
      </c>
      <c r="Z196" t="str">
        <f>_xlfn.IFNA(Table8[[#This Row],[Component: Mitochondria]], 0)</f>
        <v>MRX14</v>
      </c>
      <c r="AA196" t="str">
        <f>VLOOKUP(Table8[[#This Row],[Gene ID]],Table9[Process: Mitochondrial Translation],1,0)</f>
        <v>MRX14</v>
      </c>
    </row>
    <row r="197" spans="1:27" x14ac:dyDescent="0.35">
      <c r="A197" t="s">
        <v>2215</v>
      </c>
      <c r="B197" t="s">
        <v>1030</v>
      </c>
      <c r="C197" s="9">
        <v>2.3601786647328E-2</v>
      </c>
      <c r="D197" s="21">
        <v>-1.6657637262656999</v>
      </c>
      <c r="E197" s="21">
        <v>1.1054274127449E-2</v>
      </c>
      <c r="F197">
        <f>-LOG10(Table4[[#This Row],[Consortia FDR2]])</f>
        <v>1.9564697698463116</v>
      </c>
      <c r="H197" s="14" t="s">
        <v>1759</v>
      </c>
      <c r="I197" s="1" t="s">
        <v>562</v>
      </c>
      <c r="J197" s="9">
        <v>1.5379775792186401</v>
      </c>
      <c r="K197" s="9">
        <v>1.16140827740214E-2</v>
      </c>
      <c r="L197">
        <f>-LOG10(Table6[[#This Row],[Consortia FDR]])</f>
        <v>1.9350150830579351</v>
      </c>
      <c r="N197" s="14" t="s">
        <v>2156</v>
      </c>
      <c r="O197" s="1" t="s">
        <v>300</v>
      </c>
      <c r="P197" s="9">
        <v>-1.43282125104392</v>
      </c>
      <c r="Q197" s="9">
        <v>3.0661707412758098E-2</v>
      </c>
      <c r="R197">
        <f>-LOG10(Table7[[#This Row],[Consortia FDR]])</f>
        <v>1.5134036648993594</v>
      </c>
      <c r="T197" s="22" t="s">
        <v>747</v>
      </c>
      <c r="U197" s="1" t="s">
        <v>747</v>
      </c>
      <c r="V197" s="9">
        <v>1.9197723024090001</v>
      </c>
      <c r="W197" s="9">
        <v>3.2767228685187201E-2</v>
      </c>
      <c r="X197">
        <f t="shared" si="3"/>
        <v>1.4845602878707733</v>
      </c>
      <c r="Y197" t="e">
        <f>VLOOKUP(Table8[[#This Row],[Gene ID]],Table9[Component: Mitochondria],1,0)</f>
        <v>#N/A</v>
      </c>
      <c r="Z197">
        <f>_xlfn.IFNA(Table8[[#This Row],[Component: Mitochondria]], 0)</f>
        <v>0</v>
      </c>
      <c r="AA197" t="e">
        <f>VLOOKUP(Table8[[#This Row],[Gene ID]],Table9[Process: Mitochondrial Translation],1,0)</f>
        <v>#N/A</v>
      </c>
    </row>
    <row r="198" spans="1:27" x14ac:dyDescent="0.35">
      <c r="A198" t="s">
        <v>1422</v>
      </c>
      <c r="B198" t="s">
        <v>168</v>
      </c>
      <c r="C198" s="9">
        <v>8.7551273880717793E-3</v>
      </c>
      <c r="D198" s="21">
        <v>1.3559320365708101</v>
      </c>
      <c r="E198" s="21">
        <v>1.1152022781441499E-2</v>
      </c>
      <c r="F198">
        <f>-LOG10(Table4[[#This Row],[Consortia FDR2]])</f>
        <v>1.952646352064912</v>
      </c>
      <c r="H198" s="14" t="s">
        <v>1312</v>
      </c>
      <c r="I198" s="1" t="s">
        <v>828</v>
      </c>
      <c r="J198" s="9">
        <v>1.4054872962490901</v>
      </c>
      <c r="K198" s="9">
        <v>1.18636235238098E-2</v>
      </c>
      <c r="L198">
        <f>-LOG10(Table6[[#This Row],[Consortia FDR]])</f>
        <v>1.9257826435142491</v>
      </c>
      <c r="N198" s="14" t="s">
        <v>2317</v>
      </c>
      <c r="O198" s="1" t="s">
        <v>1158</v>
      </c>
      <c r="P198" s="9">
        <v>1.4661331367736099</v>
      </c>
      <c r="Q198" s="9">
        <v>3.1104615419892099E-2</v>
      </c>
      <c r="R198">
        <f>-LOG10(Table7[[#This Row],[Consortia FDR]])</f>
        <v>1.5071751639419912</v>
      </c>
      <c r="T198" s="22" t="s">
        <v>2303</v>
      </c>
      <c r="U198" s="1" t="s">
        <v>1132</v>
      </c>
      <c r="V198" s="9">
        <v>1.35336533915946</v>
      </c>
      <c r="W198" s="9">
        <v>3.2850044547625003E-2</v>
      </c>
      <c r="X198">
        <f t="shared" si="3"/>
        <v>1.4834640371612902</v>
      </c>
      <c r="Y198" t="str">
        <f>VLOOKUP(Table8[[#This Row],[Gene ID]],Table9[Component: Mitochondria],1,0)</f>
        <v>YML6</v>
      </c>
      <c r="Z198" t="str">
        <f>_xlfn.IFNA(Table8[[#This Row],[Component: Mitochondria]], 0)</f>
        <v>YML6</v>
      </c>
      <c r="AA198" t="str">
        <f>VLOOKUP(Table8[[#This Row],[Gene ID]],Table9[Process: Mitochondrial Translation],1,0)</f>
        <v>YML6</v>
      </c>
    </row>
    <row r="199" spans="1:27" x14ac:dyDescent="0.35">
      <c r="A199" t="s">
        <v>1480</v>
      </c>
      <c r="B199" t="s">
        <v>231</v>
      </c>
      <c r="C199" s="9">
        <v>1.36013692803237E-2</v>
      </c>
      <c r="D199" s="21">
        <v>1.62074908442122</v>
      </c>
      <c r="E199" s="21">
        <v>1.11912413671306E-2</v>
      </c>
      <c r="F199">
        <f>-LOG10(Table4[[#This Row],[Consortia FDR2]])</f>
        <v>1.9511217375115639</v>
      </c>
      <c r="H199" s="14" t="s">
        <v>848</v>
      </c>
      <c r="I199" s="1" t="s">
        <v>848</v>
      </c>
      <c r="J199" s="9">
        <v>-3.8006990714560498</v>
      </c>
      <c r="K199" s="9">
        <v>1.18636235238098E-2</v>
      </c>
      <c r="L199">
        <f>-LOG10(Table6[[#This Row],[Consortia FDR]])</f>
        <v>1.9257826435142491</v>
      </c>
      <c r="N199" s="14" t="s">
        <v>2056</v>
      </c>
      <c r="O199" s="1" t="s">
        <v>872</v>
      </c>
      <c r="P199" s="9">
        <v>1.3703222113217799</v>
      </c>
      <c r="Q199" s="9">
        <v>3.11392150520464E-2</v>
      </c>
      <c r="R199">
        <f>-LOG10(Table7[[#This Row],[Consortia FDR]])</f>
        <v>1.5066923391944056</v>
      </c>
      <c r="T199" s="22" t="s">
        <v>2248</v>
      </c>
      <c r="U199" s="1" t="s">
        <v>475</v>
      </c>
      <c r="V199" s="9">
        <v>1.90578193429797</v>
      </c>
      <c r="W199" s="9">
        <v>3.3138552856582203E-2</v>
      </c>
      <c r="X199">
        <f t="shared" si="3"/>
        <v>1.4796664609173915</v>
      </c>
      <c r="Y199" t="str">
        <f>VLOOKUP(Table8[[#This Row],[Gene ID]],Table9[Component: Mitochondria],1,0)</f>
        <v>SOD1</v>
      </c>
      <c r="Z199" t="str">
        <f>_xlfn.IFNA(Table8[[#This Row],[Component: Mitochondria]], 0)</f>
        <v>SOD1</v>
      </c>
      <c r="AA199" t="e">
        <f>VLOOKUP(Table8[[#This Row],[Gene ID]],Table9[Process: Mitochondrial Translation],1,0)</f>
        <v>#N/A</v>
      </c>
    </row>
    <row r="200" spans="1:27" x14ac:dyDescent="0.35">
      <c r="A200" t="s">
        <v>2328</v>
      </c>
      <c r="B200" t="s">
        <v>658</v>
      </c>
      <c r="C200" s="9">
        <v>4.0780704001807597E-2</v>
      </c>
      <c r="D200" s="21">
        <v>1.4268365990846701</v>
      </c>
      <c r="E200" s="21">
        <v>1.11912413671306E-2</v>
      </c>
      <c r="F200">
        <f>-LOG10(Table4[[#This Row],[Consortia FDR2]])</f>
        <v>1.9511217375115639</v>
      </c>
      <c r="H200" s="14" t="s">
        <v>1688</v>
      </c>
      <c r="I200" s="1" t="s">
        <v>1064</v>
      </c>
      <c r="J200" s="9">
        <v>1.5194118781445101</v>
      </c>
      <c r="K200" s="9">
        <v>1.18636235238098E-2</v>
      </c>
      <c r="L200">
        <f>-LOG10(Table6[[#This Row],[Consortia FDR]])</f>
        <v>1.9257826435142491</v>
      </c>
      <c r="N200" s="14" t="s">
        <v>2073</v>
      </c>
      <c r="O200" s="1" t="s">
        <v>157</v>
      </c>
      <c r="P200" s="9">
        <v>-1.4559960356535</v>
      </c>
      <c r="Q200" s="9">
        <v>3.11392150520464E-2</v>
      </c>
      <c r="R200">
        <f>-LOG10(Table7[[#This Row],[Consortia FDR]])</f>
        <v>1.5066923391944056</v>
      </c>
      <c r="T200" s="22" t="s">
        <v>2173</v>
      </c>
      <c r="U200" s="1" t="s">
        <v>330</v>
      </c>
      <c r="V200" s="9">
        <v>-1.2395342416508901</v>
      </c>
      <c r="W200" s="9">
        <v>3.3197992529728299E-2</v>
      </c>
      <c r="X200">
        <f t="shared" si="3"/>
        <v>1.4788881771279145</v>
      </c>
      <c r="Y200" t="e">
        <f>VLOOKUP(Table8[[#This Row],[Gene ID]],Table9[Component: Mitochondria],1,0)</f>
        <v>#N/A</v>
      </c>
      <c r="Z200">
        <f>_xlfn.IFNA(Table8[[#This Row],[Component: Mitochondria]], 0)</f>
        <v>0</v>
      </c>
      <c r="AA200" t="e">
        <f>VLOOKUP(Table8[[#This Row],[Gene ID]],Table9[Process: Mitochondrial Translation],1,0)</f>
        <v>#N/A</v>
      </c>
    </row>
    <row r="201" spans="1:27" x14ac:dyDescent="0.35">
      <c r="A201" t="s">
        <v>207</v>
      </c>
      <c r="B201" t="s">
        <v>207</v>
      </c>
      <c r="C201" s="9">
        <v>1.15122324958179E-2</v>
      </c>
      <c r="D201" s="21">
        <v>1.8388546963335799</v>
      </c>
      <c r="E201" s="21">
        <v>1.11916777583283E-2</v>
      </c>
      <c r="F201">
        <f>-LOG10(Table4[[#This Row],[Consortia FDR2]])</f>
        <v>1.9511048029653528</v>
      </c>
      <c r="H201" s="14" t="s">
        <v>1984</v>
      </c>
      <c r="I201" s="1" t="s">
        <v>788</v>
      </c>
      <c r="J201" s="9">
        <v>2.9046020161523298</v>
      </c>
      <c r="K201" s="9">
        <v>1.1889642055728299E-2</v>
      </c>
      <c r="L201">
        <f>-LOG10(Table6[[#This Row],[Consortia FDR]])</f>
        <v>1.9248312198608717</v>
      </c>
      <c r="N201" s="14" t="s">
        <v>2175</v>
      </c>
      <c r="O201" s="1" t="s">
        <v>332</v>
      </c>
      <c r="P201" s="9">
        <v>1.41007383214402</v>
      </c>
      <c r="Q201" s="9">
        <v>3.11392150520464E-2</v>
      </c>
      <c r="R201">
        <f>-LOG10(Table7[[#This Row],[Consortia FDR]])</f>
        <v>1.5066923391944056</v>
      </c>
      <c r="T201" s="22" t="s">
        <v>2150</v>
      </c>
      <c r="U201" s="1" t="s">
        <v>966</v>
      </c>
      <c r="V201" s="9">
        <v>1.2496565154845001</v>
      </c>
      <c r="W201" s="9">
        <v>3.3197992529728299E-2</v>
      </c>
      <c r="X201">
        <f t="shared" si="3"/>
        <v>1.4788881771279145</v>
      </c>
      <c r="Y201" t="e">
        <f>VLOOKUP(Table8[[#This Row],[Gene ID]],Table9[Component: Mitochondria],1,0)</f>
        <v>#N/A</v>
      </c>
      <c r="Z201">
        <f>_xlfn.IFNA(Table8[[#This Row],[Component: Mitochondria]], 0)</f>
        <v>0</v>
      </c>
      <c r="AA201" t="e">
        <f>VLOOKUP(Table8[[#This Row],[Gene ID]],Table9[Process: Mitochondrial Translation],1,0)</f>
        <v>#N/A</v>
      </c>
    </row>
    <row r="202" spans="1:27" x14ac:dyDescent="0.35">
      <c r="A202" t="s">
        <v>2293</v>
      </c>
      <c r="B202" t="s">
        <v>579</v>
      </c>
      <c r="C202" s="9">
        <v>3.4824329915635402E-2</v>
      </c>
      <c r="D202" s="21">
        <v>1.6563796922813601</v>
      </c>
      <c r="E202" s="21">
        <v>1.12912504069508E-2</v>
      </c>
      <c r="F202">
        <f>-LOG10(Table4[[#This Row],[Consortia FDR2]])</f>
        <v>1.9472579611070047</v>
      </c>
      <c r="H202" s="14" t="s">
        <v>1729</v>
      </c>
      <c r="I202" s="1" t="s">
        <v>528</v>
      </c>
      <c r="J202" s="9">
        <v>1.60845545374082</v>
      </c>
      <c r="K202" s="9">
        <v>1.1996517634643201E-2</v>
      </c>
      <c r="L202">
        <f>-LOG10(Table6[[#This Row],[Consortia FDR]])</f>
        <v>1.9209448032476997</v>
      </c>
      <c r="N202" s="14" t="s">
        <v>2276</v>
      </c>
      <c r="O202" s="1" t="s">
        <v>1094</v>
      </c>
      <c r="P202" s="9">
        <v>1.83624058618911</v>
      </c>
      <c r="Q202" s="9">
        <v>3.11392150520464E-2</v>
      </c>
      <c r="R202">
        <f>-LOG10(Table7[[#This Row],[Consortia FDR]])</f>
        <v>1.5066923391944056</v>
      </c>
      <c r="T202" s="22" t="s">
        <v>2185</v>
      </c>
      <c r="U202" s="1" t="s">
        <v>351</v>
      </c>
      <c r="V202" s="9">
        <v>-1.25326759864795</v>
      </c>
      <c r="W202" s="9">
        <v>3.3288538941966803E-2</v>
      </c>
      <c r="X202">
        <f t="shared" si="3"/>
        <v>1.4777052659237271</v>
      </c>
      <c r="Y202" t="e">
        <f>VLOOKUP(Table8[[#This Row],[Gene ID]],Table9[Component: Mitochondria],1,0)</f>
        <v>#N/A</v>
      </c>
      <c r="Z202">
        <f>_xlfn.IFNA(Table8[[#This Row],[Component: Mitochondria]], 0)</f>
        <v>0</v>
      </c>
      <c r="AA202" t="e">
        <f>VLOOKUP(Table8[[#This Row],[Gene ID]],Table9[Process: Mitochondrial Translation],1,0)</f>
        <v>#N/A</v>
      </c>
    </row>
    <row r="203" spans="1:27" x14ac:dyDescent="0.35">
      <c r="A203" t="s">
        <v>1348</v>
      </c>
      <c r="B203" t="s">
        <v>83</v>
      </c>
      <c r="C203" s="9">
        <v>3.7916806981846099E-3</v>
      </c>
      <c r="D203" s="21">
        <v>1.36076363158309</v>
      </c>
      <c r="E203" s="21">
        <v>1.1298400677971899E-2</v>
      </c>
      <c r="F203">
        <f>-LOG10(Table4[[#This Row],[Consortia FDR2]])</f>
        <v>1.946983027834188</v>
      </c>
      <c r="H203" s="14" t="s">
        <v>2161</v>
      </c>
      <c r="I203" s="1" t="s">
        <v>308</v>
      </c>
      <c r="J203" s="9">
        <v>1.29756352226913</v>
      </c>
      <c r="K203" s="9">
        <v>1.20689506724575E-2</v>
      </c>
      <c r="L203">
        <f>-LOG10(Table6[[#This Row],[Consortia FDR]])</f>
        <v>1.918330487729649</v>
      </c>
      <c r="N203" s="14" t="s">
        <v>2327</v>
      </c>
      <c r="O203" s="1" t="s">
        <v>657</v>
      </c>
      <c r="P203" s="9">
        <v>1.42282620214748</v>
      </c>
      <c r="Q203" s="9">
        <v>3.11392150520464E-2</v>
      </c>
      <c r="R203">
        <f>-LOG10(Table7[[#This Row],[Consortia FDR]])</f>
        <v>1.5066923391944056</v>
      </c>
      <c r="T203" s="22" t="s">
        <v>2320</v>
      </c>
      <c r="U203" s="1" t="s">
        <v>642</v>
      </c>
      <c r="V203" s="9">
        <v>1.29240528743088</v>
      </c>
      <c r="W203" s="9">
        <v>3.3381559871202601E-2</v>
      </c>
      <c r="X203">
        <f t="shared" si="3"/>
        <v>1.4764933732401289</v>
      </c>
      <c r="Y203" t="e">
        <f>VLOOKUP(Table8[[#This Row],[Gene ID]],Table9[Component: Mitochondria],1,0)</f>
        <v>#N/A</v>
      </c>
      <c r="Z203">
        <f>_xlfn.IFNA(Table8[[#This Row],[Component: Mitochondria]], 0)</f>
        <v>0</v>
      </c>
      <c r="AA203" t="e">
        <f>VLOOKUP(Table8[[#This Row],[Gene ID]],Table9[Process: Mitochondrial Translation],1,0)</f>
        <v>#N/A</v>
      </c>
    </row>
    <row r="204" spans="1:27" x14ac:dyDescent="0.35">
      <c r="A204" t="s">
        <v>1032</v>
      </c>
      <c r="B204" t="s">
        <v>1032</v>
      </c>
      <c r="C204" s="9">
        <v>2.3674243463062499E-2</v>
      </c>
      <c r="D204" s="21">
        <v>1.49536924496146</v>
      </c>
      <c r="E204" s="21">
        <v>1.1298400677971899E-2</v>
      </c>
      <c r="F204">
        <f>-LOG10(Table4[[#This Row],[Consortia FDR2]])</f>
        <v>1.946983027834188</v>
      </c>
      <c r="H204" s="14" t="s">
        <v>1658</v>
      </c>
      <c r="I204" s="1" t="s">
        <v>449</v>
      </c>
      <c r="J204" s="9">
        <v>1.63522643106194</v>
      </c>
      <c r="K204" s="9">
        <v>1.20689506724575E-2</v>
      </c>
      <c r="L204">
        <f>-LOG10(Table6[[#This Row],[Consortia FDR]])</f>
        <v>1.918330487729649</v>
      </c>
      <c r="N204" s="14" t="s">
        <v>2139</v>
      </c>
      <c r="O204" s="1" t="s">
        <v>275</v>
      </c>
      <c r="P204" s="9">
        <v>1.70258109657097</v>
      </c>
      <c r="Q204" s="9">
        <v>3.1144222803532299E-2</v>
      </c>
      <c r="R204">
        <f>-LOG10(Table7[[#This Row],[Consortia FDR]])</f>
        <v>1.5066225023672606</v>
      </c>
      <c r="T204" s="22" t="s">
        <v>2232</v>
      </c>
      <c r="U204" s="1" t="s">
        <v>440</v>
      </c>
      <c r="V204" s="9">
        <v>-1.3838388200801</v>
      </c>
      <c r="W204" s="9">
        <v>3.3399399235590398E-2</v>
      </c>
      <c r="X204">
        <f t="shared" si="3"/>
        <v>1.4762613448954571</v>
      </c>
      <c r="Y204" t="e">
        <f>VLOOKUP(Table8[[#This Row],[Gene ID]],Table9[Component: Mitochondria],1,0)</f>
        <v>#N/A</v>
      </c>
      <c r="Z204">
        <f>_xlfn.IFNA(Table8[[#This Row],[Component: Mitochondria]], 0)</f>
        <v>0</v>
      </c>
      <c r="AA204" t="e">
        <f>VLOOKUP(Table8[[#This Row],[Gene ID]],Table9[Process: Mitochondrial Translation],1,0)</f>
        <v>#N/A</v>
      </c>
    </row>
    <row r="205" spans="1:27" x14ac:dyDescent="0.35">
      <c r="A205" t="s">
        <v>1710</v>
      </c>
      <c r="B205" t="s">
        <v>507</v>
      </c>
      <c r="C205" s="9">
        <v>3.0661707412758098E-2</v>
      </c>
      <c r="D205" s="21">
        <v>1.3060546676078399</v>
      </c>
      <c r="E205" s="21">
        <v>1.1298400677971899E-2</v>
      </c>
      <c r="F205">
        <f>-LOG10(Table4[[#This Row],[Consortia FDR2]])</f>
        <v>1.946983027834188</v>
      </c>
      <c r="H205" s="14" t="s">
        <v>1610</v>
      </c>
      <c r="I205" s="1" t="s">
        <v>389</v>
      </c>
      <c r="J205" s="9">
        <v>2.7655554035236198</v>
      </c>
      <c r="K205" s="9">
        <v>1.2148177348632201E-2</v>
      </c>
      <c r="L205">
        <f>-LOG10(Table6[[#This Row],[Consortia FDR]])</f>
        <v>1.9154888765356193</v>
      </c>
      <c r="N205" s="14" t="s">
        <v>2184</v>
      </c>
      <c r="O205" s="1" t="s">
        <v>350</v>
      </c>
      <c r="P205" s="9">
        <v>-1.43641048063272</v>
      </c>
      <c r="Q205" s="9">
        <v>3.1144222803532299E-2</v>
      </c>
      <c r="R205">
        <f>-LOG10(Table7[[#This Row],[Consortia FDR]])</f>
        <v>1.5066225023672606</v>
      </c>
      <c r="T205" s="22" t="s">
        <v>2096</v>
      </c>
      <c r="U205" s="1" t="s">
        <v>918</v>
      </c>
      <c r="V205" s="9">
        <v>-1.2921716326955901</v>
      </c>
      <c r="W205" s="9">
        <v>3.3399399235590398E-2</v>
      </c>
      <c r="X205">
        <f t="shared" si="3"/>
        <v>1.4762613448954571</v>
      </c>
      <c r="Y205" t="e">
        <f>VLOOKUP(Table8[[#This Row],[Gene ID]],Table9[Component: Mitochondria],1,0)</f>
        <v>#N/A</v>
      </c>
      <c r="Z205">
        <f>_xlfn.IFNA(Table8[[#This Row],[Component: Mitochondria]], 0)</f>
        <v>0</v>
      </c>
      <c r="AA205" t="e">
        <f>VLOOKUP(Table8[[#This Row],[Gene ID]],Table9[Process: Mitochondrial Translation],1,0)</f>
        <v>#N/A</v>
      </c>
    </row>
    <row r="206" spans="1:27" x14ac:dyDescent="0.35">
      <c r="A206" t="s">
        <v>2068</v>
      </c>
      <c r="B206" t="s">
        <v>147</v>
      </c>
      <c r="C206" s="9">
        <v>6.9530627967157501E-3</v>
      </c>
      <c r="D206" s="21">
        <v>1.4168927269184399</v>
      </c>
      <c r="E206" s="21">
        <v>1.14742455686784E-2</v>
      </c>
      <c r="F206">
        <f>-LOG10(Table4[[#This Row],[Consortia FDR2]])</f>
        <v>1.9402758597019034</v>
      </c>
      <c r="H206" s="14" t="s">
        <v>2310</v>
      </c>
      <c r="I206" s="1" t="s">
        <v>1146</v>
      </c>
      <c r="J206" s="9">
        <v>1.9773206154235099</v>
      </c>
      <c r="K206" s="9">
        <v>1.2148177348632201E-2</v>
      </c>
      <c r="L206">
        <f>-LOG10(Table6[[#This Row],[Consortia FDR]])</f>
        <v>1.9154888765356193</v>
      </c>
      <c r="N206" s="14" t="s">
        <v>2337</v>
      </c>
      <c r="O206" s="1" t="s">
        <v>670</v>
      </c>
      <c r="P206" s="9">
        <v>2.2281994081963399</v>
      </c>
      <c r="Q206" s="9">
        <v>3.1144222803532299E-2</v>
      </c>
      <c r="R206">
        <f>-LOG10(Table7[[#This Row],[Consortia FDR]])</f>
        <v>1.5066225023672606</v>
      </c>
      <c r="T206" s="22" t="s">
        <v>2411</v>
      </c>
      <c r="U206" s="1" t="s">
        <v>1255</v>
      </c>
      <c r="V206" s="9">
        <v>2.1883631676596198</v>
      </c>
      <c r="W206" s="9">
        <v>3.37648224149808E-2</v>
      </c>
      <c r="X206">
        <f t="shared" si="3"/>
        <v>1.4715355300959303</v>
      </c>
      <c r="Y206" t="e">
        <f>VLOOKUP(Table8[[#This Row],[Gene ID]],Table9[Component: Mitochondria],1,0)</f>
        <v>#N/A</v>
      </c>
      <c r="Z206">
        <f>_xlfn.IFNA(Table8[[#This Row],[Component: Mitochondria]], 0)</f>
        <v>0</v>
      </c>
      <c r="AA206" t="e">
        <f>VLOOKUP(Table8[[#This Row],[Gene ID]],Table9[Process: Mitochondrial Translation],1,0)</f>
        <v>#N/A</v>
      </c>
    </row>
    <row r="207" spans="1:27" x14ac:dyDescent="0.35">
      <c r="A207" t="s">
        <v>1391</v>
      </c>
      <c r="B207" t="s">
        <v>134</v>
      </c>
      <c r="C207" s="9">
        <v>6.1232353070560398E-3</v>
      </c>
      <c r="D207" s="21">
        <v>1.85648026997594</v>
      </c>
      <c r="E207" s="21">
        <v>1.1487313519013701E-2</v>
      </c>
      <c r="F207">
        <f>-LOG10(Table4[[#This Row],[Consortia FDR2]])</f>
        <v>1.9397815257316811</v>
      </c>
      <c r="H207" s="14" t="s">
        <v>754</v>
      </c>
      <c r="I207" s="1" t="s">
        <v>754</v>
      </c>
      <c r="J207" s="9">
        <v>-2.7512138874336198</v>
      </c>
      <c r="K207" s="9">
        <v>1.2148177348632201E-2</v>
      </c>
      <c r="L207">
        <f>-LOG10(Table6[[#This Row],[Consortia FDR]])</f>
        <v>1.9154888765356193</v>
      </c>
      <c r="N207" s="14" t="s">
        <v>2413</v>
      </c>
      <c r="O207" s="1" t="s">
        <v>1258</v>
      </c>
      <c r="P207" s="9">
        <v>1.5605564554764699</v>
      </c>
      <c r="Q207" s="9">
        <v>3.1144222803532299E-2</v>
      </c>
      <c r="R207">
        <f>-LOG10(Table7[[#This Row],[Consortia FDR]])</f>
        <v>1.5066225023672606</v>
      </c>
      <c r="T207" s="22" t="s">
        <v>2099</v>
      </c>
      <c r="U207" s="1" t="s">
        <v>206</v>
      </c>
      <c r="V207" s="9">
        <v>1.4811608054679</v>
      </c>
      <c r="W207" s="9">
        <v>3.37648224149808E-2</v>
      </c>
      <c r="X207">
        <f t="shared" si="3"/>
        <v>1.4715355300959303</v>
      </c>
      <c r="Y207" t="str">
        <f>VLOOKUP(Table8[[#This Row],[Gene ID]],Table9[Component: Mitochondria],1,0)</f>
        <v>MRPL7</v>
      </c>
      <c r="Z207" t="str">
        <f>_xlfn.IFNA(Table8[[#This Row],[Component: Mitochondria]], 0)</f>
        <v>MRPL7</v>
      </c>
      <c r="AA207" t="str">
        <f>VLOOKUP(Table8[[#This Row],[Gene ID]],Table9[Process: Mitochondrial Translation],1,0)</f>
        <v>MRPL7</v>
      </c>
    </row>
    <row r="208" spans="1:27" x14ac:dyDescent="0.35">
      <c r="A208" t="s">
        <v>1585</v>
      </c>
      <c r="B208" t="s">
        <v>1005</v>
      </c>
      <c r="C208" s="9">
        <v>2.105609947539E-2</v>
      </c>
      <c r="D208" s="21">
        <v>1.45669327744985</v>
      </c>
      <c r="E208" s="21">
        <v>1.1487313519013701E-2</v>
      </c>
      <c r="F208">
        <f>-LOG10(Table4[[#This Row],[Consortia FDR2]])</f>
        <v>1.9397815257316811</v>
      </c>
      <c r="H208" s="14" t="s">
        <v>1325</v>
      </c>
      <c r="I208" s="1" t="s">
        <v>63</v>
      </c>
      <c r="J208" s="9">
        <v>1.3953528999958</v>
      </c>
      <c r="K208" s="9">
        <v>1.21693841551796E-2</v>
      </c>
      <c r="L208">
        <f>-LOG10(Table6[[#This Row],[Consortia FDR]])</f>
        <v>1.9147313991548647</v>
      </c>
      <c r="N208" s="14" t="s">
        <v>2294</v>
      </c>
      <c r="O208" s="1" t="s">
        <v>583</v>
      </c>
      <c r="P208" s="9">
        <v>1.48303108768345</v>
      </c>
      <c r="Q208" s="9">
        <v>3.11613159966798E-2</v>
      </c>
      <c r="R208">
        <f>-LOG10(Table7[[#This Row],[Consortia FDR]])</f>
        <v>1.506384209599354</v>
      </c>
      <c r="T208" s="22" t="s">
        <v>2154</v>
      </c>
      <c r="U208" s="1" t="s">
        <v>296</v>
      </c>
      <c r="V208" s="9">
        <v>1.2564532993921</v>
      </c>
      <c r="W208" s="9">
        <v>3.39341807879611E-2</v>
      </c>
      <c r="X208">
        <f t="shared" si="3"/>
        <v>1.4693626307383887</v>
      </c>
      <c r="Y208" t="e">
        <f>VLOOKUP(Table8[[#This Row],[Gene ID]],Table9[Component: Mitochondria],1,0)</f>
        <v>#N/A</v>
      </c>
      <c r="Z208">
        <f>_xlfn.IFNA(Table8[[#This Row],[Component: Mitochondria]], 0)</f>
        <v>0</v>
      </c>
      <c r="AA208" t="e">
        <f>VLOOKUP(Table8[[#This Row],[Gene ID]],Table9[Process: Mitochondrial Translation],1,0)</f>
        <v>#N/A</v>
      </c>
    </row>
    <row r="209" spans="1:27" x14ac:dyDescent="0.35">
      <c r="A209" t="s">
        <v>1626</v>
      </c>
      <c r="B209" t="s">
        <v>404</v>
      </c>
      <c r="C209" s="9">
        <v>2.4181719002731202E-2</v>
      </c>
      <c r="D209" s="21">
        <v>1.75799285202039</v>
      </c>
      <c r="E209" s="21">
        <v>1.1487313519013701E-2</v>
      </c>
      <c r="F209">
        <f>-LOG10(Table4[[#This Row],[Consortia FDR2]])</f>
        <v>1.9397815257316811</v>
      </c>
      <c r="H209" s="14" t="s">
        <v>2123</v>
      </c>
      <c r="I209" s="1" t="s">
        <v>247</v>
      </c>
      <c r="J209" s="9">
        <v>2.12821472899441</v>
      </c>
      <c r="K209" s="9">
        <v>1.24298162909494E-2</v>
      </c>
      <c r="L209">
        <f>-LOG10(Table6[[#This Row],[Consortia FDR]])</f>
        <v>1.9055352900563873</v>
      </c>
      <c r="N209" s="14" t="s">
        <v>2373</v>
      </c>
      <c r="O209" s="1" t="s">
        <v>1228</v>
      </c>
      <c r="P209" s="9">
        <v>1.28406408098466</v>
      </c>
      <c r="Q209" s="9">
        <v>3.1440614204785299E-2</v>
      </c>
      <c r="R209">
        <f>-LOG10(Table7[[#This Row],[Consortia FDR]])</f>
        <v>1.5025089784359533</v>
      </c>
      <c r="T209" s="22" t="s">
        <v>2118</v>
      </c>
      <c r="U209" s="1" t="s">
        <v>940</v>
      </c>
      <c r="V209" s="9">
        <v>1.24569538156254</v>
      </c>
      <c r="W209" s="9">
        <v>3.4123164073219601E-2</v>
      </c>
      <c r="X209">
        <f t="shared" si="3"/>
        <v>1.4669507056455158</v>
      </c>
      <c r="Y209" t="e">
        <f>VLOOKUP(Table8[[#This Row],[Gene ID]],Table9[Component: Mitochondria],1,0)</f>
        <v>#N/A</v>
      </c>
      <c r="Z209">
        <f>_xlfn.IFNA(Table8[[#This Row],[Component: Mitochondria]], 0)</f>
        <v>0</v>
      </c>
      <c r="AA209" t="e">
        <f>VLOOKUP(Table8[[#This Row],[Gene ID]],Table9[Process: Mitochondrial Translation],1,0)</f>
        <v>#N/A</v>
      </c>
    </row>
    <row r="210" spans="1:27" x14ac:dyDescent="0.35">
      <c r="A210" t="s">
        <v>2234</v>
      </c>
      <c r="B210" t="s">
        <v>450</v>
      </c>
      <c r="C210" s="9">
        <v>2.6798033162220101E-2</v>
      </c>
      <c r="D210" s="21">
        <v>1.37658789840388</v>
      </c>
      <c r="E210" s="21">
        <v>1.1487313519013701E-2</v>
      </c>
      <c r="F210">
        <f>-LOG10(Table4[[#This Row],[Consortia FDR2]])</f>
        <v>1.9397815257316811</v>
      </c>
      <c r="H210" s="14" t="s">
        <v>1399</v>
      </c>
      <c r="I210" s="1" t="s">
        <v>881</v>
      </c>
      <c r="J210" s="9">
        <v>1.4854118275433501</v>
      </c>
      <c r="K210" s="9">
        <v>1.25433551513869E-2</v>
      </c>
      <c r="L210">
        <f>-LOG10(Table6[[#This Row],[Consortia FDR]])</f>
        <v>1.901586280982416</v>
      </c>
      <c r="N210" s="14" t="s">
        <v>2094</v>
      </c>
      <c r="O210" s="1" t="s">
        <v>202</v>
      </c>
      <c r="P210" s="9">
        <v>-1.24910387608303</v>
      </c>
      <c r="Q210" s="9">
        <v>3.1463743000994797E-2</v>
      </c>
      <c r="R210">
        <f>-LOG10(Table7[[#This Row],[Consortia FDR]])</f>
        <v>1.5021896139446627</v>
      </c>
      <c r="T210" s="22" t="s">
        <v>2353</v>
      </c>
      <c r="U210" s="1" t="s">
        <v>693</v>
      </c>
      <c r="V210" s="9">
        <v>1.2618468558100999</v>
      </c>
      <c r="W210" s="9">
        <v>3.4140773436563097E-2</v>
      </c>
      <c r="X210">
        <f t="shared" si="3"/>
        <v>1.4667266444565916</v>
      </c>
      <c r="Y210" t="e">
        <f>VLOOKUP(Table8[[#This Row],[Gene ID]],Table9[Component: Mitochondria],1,0)</f>
        <v>#N/A</v>
      </c>
      <c r="Z210">
        <f>_xlfn.IFNA(Table8[[#This Row],[Component: Mitochondria]], 0)</f>
        <v>0</v>
      </c>
      <c r="AA210" t="e">
        <f>VLOOKUP(Table8[[#This Row],[Gene ID]],Table9[Process: Mitochondrial Translation],1,0)</f>
        <v>#N/A</v>
      </c>
    </row>
    <row r="211" spans="1:27" x14ac:dyDescent="0.35">
      <c r="A211" t="s">
        <v>1813</v>
      </c>
      <c r="B211" t="s">
        <v>609</v>
      </c>
      <c r="C211" s="9">
        <v>3.7239002885362298E-2</v>
      </c>
      <c r="D211" s="21">
        <v>-3.0788487553880399</v>
      </c>
      <c r="E211" s="21">
        <v>1.1487313519013701E-2</v>
      </c>
      <c r="F211">
        <f>-LOG10(Table4[[#This Row],[Consortia FDR2]])</f>
        <v>1.9397815257316811</v>
      </c>
      <c r="H211" s="14" t="s">
        <v>295</v>
      </c>
      <c r="I211" s="1" t="s">
        <v>295</v>
      </c>
      <c r="J211" s="9">
        <v>1.6778230141870401</v>
      </c>
      <c r="K211" s="9">
        <v>1.27121289882372E-2</v>
      </c>
      <c r="L211">
        <f>-LOG10(Table6[[#This Row],[Consortia FDR]])</f>
        <v>1.8957817090515077</v>
      </c>
      <c r="N211" s="14" t="s">
        <v>652</v>
      </c>
      <c r="O211" s="1" t="s">
        <v>652</v>
      </c>
      <c r="P211" s="9">
        <v>1.26588666415831</v>
      </c>
      <c r="Q211" s="9">
        <v>3.1607981744234001E-2</v>
      </c>
      <c r="R211">
        <f>-LOG10(Table7[[#This Row],[Consortia FDR]])</f>
        <v>1.5002032341612319</v>
      </c>
      <c r="T211" s="22" t="s">
        <v>2077</v>
      </c>
      <c r="U211" s="1" t="s">
        <v>892</v>
      </c>
      <c r="V211" s="9">
        <v>-1.70550401432469</v>
      </c>
      <c r="W211" s="9">
        <v>3.4147852163420402E-2</v>
      </c>
      <c r="X211">
        <f t="shared" si="3"/>
        <v>1.4666366074409971</v>
      </c>
      <c r="Y211" t="e">
        <f>VLOOKUP(Table8[[#This Row],[Gene ID]],Table9[Component: Mitochondria],1,0)</f>
        <v>#N/A</v>
      </c>
      <c r="Z211">
        <f>_xlfn.IFNA(Table8[[#This Row],[Component: Mitochondria]], 0)</f>
        <v>0</v>
      </c>
      <c r="AA211" t="e">
        <f>VLOOKUP(Table8[[#This Row],[Gene ID]],Table9[Process: Mitochondrial Translation],1,0)</f>
        <v>#N/A</v>
      </c>
    </row>
    <row r="212" spans="1:27" x14ac:dyDescent="0.35">
      <c r="A212" t="s">
        <v>1896</v>
      </c>
      <c r="B212" t="s">
        <v>690</v>
      </c>
      <c r="C212" s="9">
        <v>4.2911582255559397E-2</v>
      </c>
      <c r="D212" s="21">
        <v>1.5200739448307401</v>
      </c>
      <c r="E212" s="21">
        <v>1.1487313519013701E-2</v>
      </c>
      <c r="F212">
        <f>-LOG10(Table4[[#This Row],[Consortia FDR2]])</f>
        <v>1.9397815257316811</v>
      </c>
      <c r="H212" s="14" t="s">
        <v>1108</v>
      </c>
      <c r="I212" s="1" t="s">
        <v>1108</v>
      </c>
      <c r="J212" s="9">
        <v>1.6556740240599399</v>
      </c>
      <c r="K212" s="9">
        <v>1.2847512777611699E-2</v>
      </c>
      <c r="L212">
        <f>-LOG10(Table6[[#This Row],[Consortia FDR]])</f>
        <v>1.8911809417110135</v>
      </c>
      <c r="N212" s="14" t="s">
        <v>2334</v>
      </c>
      <c r="O212" s="1" t="s">
        <v>1179</v>
      </c>
      <c r="P212" s="9">
        <v>1.33528899190413</v>
      </c>
      <c r="Q212" s="9">
        <v>3.1607981744234001E-2</v>
      </c>
      <c r="R212">
        <f>-LOG10(Table7[[#This Row],[Consortia FDR]])</f>
        <v>1.5002032341612319</v>
      </c>
      <c r="T212" s="22" t="s">
        <v>2237</v>
      </c>
      <c r="U212" s="1" t="s">
        <v>1048</v>
      </c>
      <c r="V212" s="9">
        <v>-1.3873053423794599</v>
      </c>
      <c r="W212" s="9">
        <v>3.4147852163420402E-2</v>
      </c>
      <c r="X212">
        <f t="shared" si="3"/>
        <v>1.4666366074409971</v>
      </c>
      <c r="Y212" t="e">
        <f>VLOOKUP(Table8[[#This Row],[Gene ID]],Table9[Component: Mitochondria],1,0)</f>
        <v>#N/A</v>
      </c>
      <c r="Z212">
        <f>_xlfn.IFNA(Table8[[#This Row],[Component: Mitochondria]], 0)</f>
        <v>0</v>
      </c>
      <c r="AA212" t="e">
        <f>VLOOKUP(Table8[[#This Row],[Gene ID]],Table9[Process: Mitochondrial Translation],1,0)</f>
        <v>#N/A</v>
      </c>
    </row>
    <row r="213" spans="1:27" x14ac:dyDescent="0.35">
      <c r="A213" t="s">
        <v>714</v>
      </c>
      <c r="B213" t="s">
        <v>714</v>
      </c>
      <c r="C213" s="9">
        <v>4.4584426212690098E-2</v>
      </c>
      <c r="D213" s="21">
        <v>1.5288238841169499</v>
      </c>
      <c r="E213" s="21">
        <v>1.1487313519013701E-2</v>
      </c>
      <c r="F213">
        <f>-LOG10(Table4[[#This Row],[Consortia FDR2]])</f>
        <v>1.9397815257316811</v>
      </c>
      <c r="H213" s="14" t="s">
        <v>1885</v>
      </c>
      <c r="I213" s="1" t="s">
        <v>1189</v>
      </c>
      <c r="J213" s="9">
        <v>1.7704011051928299</v>
      </c>
      <c r="K213" s="9">
        <v>1.2847512777611699E-2</v>
      </c>
      <c r="L213">
        <f>-LOG10(Table6[[#This Row],[Consortia FDR]])</f>
        <v>1.8911809417110135</v>
      </c>
      <c r="N213" s="14" t="s">
        <v>2227</v>
      </c>
      <c r="O213" s="1" t="s">
        <v>1040</v>
      </c>
      <c r="P213" s="9">
        <v>-2.2894587941040498</v>
      </c>
      <c r="Q213" s="9">
        <v>3.1808235884532299E-2</v>
      </c>
      <c r="R213">
        <f>-LOG10(Table7[[#This Row],[Consortia FDR]])</f>
        <v>1.4974604166159393</v>
      </c>
      <c r="T213" s="22" t="s">
        <v>2224</v>
      </c>
      <c r="U213" s="1" t="s">
        <v>415</v>
      </c>
      <c r="V213" s="9">
        <v>-1.47830643458377</v>
      </c>
      <c r="W213" s="9">
        <v>3.4566716606304698E-2</v>
      </c>
      <c r="X213">
        <f t="shared" si="3"/>
        <v>1.4613418708910779</v>
      </c>
      <c r="Y213" t="e">
        <f>VLOOKUP(Table8[[#This Row],[Gene ID]],Table9[Component: Mitochondria],1,0)</f>
        <v>#N/A</v>
      </c>
      <c r="Z213">
        <f>_xlfn.IFNA(Table8[[#This Row],[Component: Mitochondria]], 0)</f>
        <v>0</v>
      </c>
      <c r="AA213" t="e">
        <f>VLOOKUP(Table8[[#This Row],[Gene ID]],Table9[Process: Mitochondrial Translation],1,0)</f>
        <v>#N/A</v>
      </c>
    </row>
    <row r="214" spans="1:27" x14ac:dyDescent="0.35">
      <c r="A214" t="s">
        <v>1962</v>
      </c>
      <c r="B214" t="s">
        <v>1245</v>
      </c>
      <c r="C214" s="9">
        <v>4.6336149557748001E-2</v>
      </c>
      <c r="D214" s="21">
        <v>1.46963182160801</v>
      </c>
      <c r="E214" s="21">
        <v>1.1487313519013701E-2</v>
      </c>
      <c r="F214">
        <f>-LOG10(Table4[[#This Row],[Consortia FDR2]])</f>
        <v>1.9397815257316811</v>
      </c>
      <c r="H214" s="14" t="s">
        <v>1833</v>
      </c>
      <c r="I214" s="1" t="s">
        <v>627</v>
      </c>
      <c r="J214" s="9">
        <v>1.8423222804074499</v>
      </c>
      <c r="K214" s="9">
        <v>1.2939851140586401E-2</v>
      </c>
      <c r="L214">
        <f>-LOG10(Table6[[#This Row],[Consortia FDR]])</f>
        <v>1.8880707197410249</v>
      </c>
      <c r="N214" s="14" t="s">
        <v>2032</v>
      </c>
      <c r="O214" s="1" t="s">
        <v>72</v>
      </c>
      <c r="P214" s="9">
        <v>-1.3647630483131401</v>
      </c>
      <c r="Q214" s="9">
        <v>3.1810646347277899E-2</v>
      </c>
      <c r="R214">
        <f>-LOG10(Table7[[#This Row],[Consortia FDR]])</f>
        <v>1.49742750655424</v>
      </c>
      <c r="T214" s="22" t="s">
        <v>2352</v>
      </c>
      <c r="U214" s="1" t="s">
        <v>692</v>
      </c>
      <c r="V214" s="9">
        <v>1.3088782797096401</v>
      </c>
      <c r="W214" s="9">
        <v>3.4673781943955602E-2</v>
      </c>
      <c r="X214">
        <f t="shared" si="3"/>
        <v>1.4599987863270687</v>
      </c>
      <c r="Y214" t="str">
        <f>VLOOKUP(Table8[[#This Row],[Gene ID]],Table9[Component: Mitochondria],1,0)</f>
        <v>MDM38</v>
      </c>
      <c r="Z214" t="str">
        <f>_xlfn.IFNA(Table8[[#This Row],[Component: Mitochondria]], 0)</f>
        <v>MDM38</v>
      </c>
      <c r="AA214" t="e">
        <f>VLOOKUP(Table8[[#This Row],[Gene ID]],Table9[Process: Mitochondrial Translation],1,0)</f>
        <v>#N/A</v>
      </c>
    </row>
    <row r="215" spans="1:27" x14ac:dyDescent="0.35">
      <c r="A215" t="s">
        <v>1549</v>
      </c>
      <c r="B215" t="s">
        <v>318</v>
      </c>
      <c r="C215" s="9">
        <v>1.8383838222194099E-2</v>
      </c>
      <c r="D215" s="21">
        <v>2.5694367441997001</v>
      </c>
      <c r="E215" s="21">
        <v>1.1499022954576501E-2</v>
      </c>
      <c r="F215">
        <f>-LOG10(Table4[[#This Row],[Consortia FDR2]])</f>
        <v>1.9393390590779065</v>
      </c>
      <c r="H215" s="14" t="s">
        <v>1368</v>
      </c>
      <c r="I215" s="1" t="s">
        <v>108</v>
      </c>
      <c r="J215" s="9">
        <v>1.3457317035358101</v>
      </c>
      <c r="K215" s="9">
        <v>1.3145137695859699E-2</v>
      </c>
      <c r="L215">
        <f>-LOG10(Table6[[#This Row],[Consortia FDR]])</f>
        <v>1.8812348602811757</v>
      </c>
      <c r="N215" s="14" t="s">
        <v>2047</v>
      </c>
      <c r="O215" s="1" t="s">
        <v>104</v>
      </c>
      <c r="P215" s="9">
        <v>-1.5563811638954399</v>
      </c>
      <c r="Q215" s="9">
        <v>3.1810646347277899E-2</v>
      </c>
      <c r="R215">
        <f>-LOG10(Table7[[#This Row],[Consortia FDR]])</f>
        <v>1.49742750655424</v>
      </c>
      <c r="T215" s="22" t="s">
        <v>2389</v>
      </c>
      <c r="U215" s="1" t="s">
        <v>761</v>
      </c>
      <c r="V215" s="9">
        <v>1.2571405487662</v>
      </c>
      <c r="W215" s="9">
        <v>3.4673781943955602E-2</v>
      </c>
      <c r="X215">
        <f t="shared" si="3"/>
        <v>1.4599987863270687</v>
      </c>
      <c r="Y215" t="str">
        <f>VLOOKUP(Table8[[#This Row],[Gene ID]],Table9[Component: Mitochondria],1,0)</f>
        <v>MGR2</v>
      </c>
      <c r="Z215" t="str">
        <f>_xlfn.IFNA(Table8[[#This Row],[Component: Mitochondria]], 0)</f>
        <v>MGR2</v>
      </c>
      <c r="AA215" t="e">
        <f>VLOOKUP(Table8[[#This Row],[Gene ID]],Table9[Process: Mitochondrial Translation],1,0)</f>
        <v>#N/A</v>
      </c>
    </row>
    <row r="216" spans="1:27" x14ac:dyDescent="0.35">
      <c r="A216" t="s">
        <v>1659</v>
      </c>
      <c r="B216" t="s">
        <v>1043</v>
      </c>
      <c r="C216" s="9">
        <v>2.6552502780383201E-2</v>
      </c>
      <c r="D216" s="21">
        <v>1.4003552442948299</v>
      </c>
      <c r="E216" s="21">
        <v>1.15122324958179E-2</v>
      </c>
      <c r="F216">
        <f>-LOG10(Table4[[#This Row],[Consortia FDR2]])</f>
        <v>1.938840448168812</v>
      </c>
      <c r="H216" s="14" t="s">
        <v>2241</v>
      </c>
      <c r="I216" s="1" t="s">
        <v>1052</v>
      </c>
      <c r="J216" s="9">
        <v>1.9166497426839899</v>
      </c>
      <c r="K216" s="9">
        <v>1.3145137695859699E-2</v>
      </c>
      <c r="L216">
        <f>-LOG10(Table6[[#This Row],[Consortia FDR]])</f>
        <v>1.8812348602811757</v>
      </c>
      <c r="N216" s="14" t="s">
        <v>2149</v>
      </c>
      <c r="O216" s="1" t="s">
        <v>965</v>
      </c>
      <c r="P216" s="9">
        <v>-1.57302768708356</v>
      </c>
      <c r="Q216" s="9">
        <v>3.1810646347277899E-2</v>
      </c>
      <c r="R216">
        <f>-LOG10(Table7[[#This Row],[Consortia FDR]])</f>
        <v>1.49742750655424</v>
      </c>
      <c r="T216" s="22" t="s">
        <v>2207</v>
      </c>
      <c r="U216" s="1" t="s">
        <v>1021</v>
      </c>
      <c r="V216" s="9">
        <v>1.23182080430065</v>
      </c>
      <c r="W216" s="9">
        <v>3.4824329915635402E-2</v>
      </c>
      <c r="X216">
        <f t="shared" si="3"/>
        <v>1.4581172314507831</v>
      </c>
      <c r="Y216" t="e">
        <f>VLOOKUP(Table8[[#This Row],[Gene ID]],Table9[Component: Mitochondria],1,0)</f>
        <v>#N/A</v>
      </c>
      <c r="Z216">
        <f>_xlfn.IFNA(Table8[[#This Row],[Component: Mitochondria]], 0)</f>
        <v>0</v>
      </c>
      <c r="AA216" t="e">
        <f>VLOOKUP(Table8[[#This Row],[Gene ID]],Table9[Process: Mitochondrial Translation],1,0)</f>
        <v>#N/A</v>
      </c>
    </row>
    <row r="217" spans="1:27" x14ac:dyDescent="0.35">
      <c r="A217" t="s">
        <v>2347</v>
      </c>
      <c r="B217" t="s">
        <v>687</v>
      </c>
      <c r="C217" s="9">
        <v>4.2811011509593398E-2</v>
      </c>
      <c r="D217" s="21">
        <v>1.4394005034940001</v>
      </c>
      <c r="E217" s="21">
        <v>1.1589468815205299E-2</v>
      </c>
      <c r="F217">
        <f>-LOG10(Table4[[#This Row],[Consortia FDR2]])</f>
        <v>1.935936468774264</v>
      </c>
      <c r="H217" s="14" t="s">
        <v>1714</v>
      </c>
      <c r="I217" s="1" t="s">
        <v>510</v>
      </c>
      <c r="J217" s="9">
        <v>1.36196148002683</v>
      </c>
      <c r="K217" s="9">
        <v>1.3145137695859699E-2</v>
      </c>
      <c r="L217">
        <f>-LOG10(Table6[[#This Row],[Consortia FDR]])</f>
        <v>1.8812348602811757</v>
      </c>
      <c r="N217" s="14" t="s">
        <v>968</v>
      </c>
      <c r="O217" s="1" t="s">
        <v>968</v>
      </c>
      <c r="P217" s="9">
        <v>1.7931355733894501</v>
      </c>
      <c r="Q217" s="9">
        <v>3.1810646347277899E-2</v>
      </c>
      <c r="R217">
        <f>-LOG10(Table7[[#This Row],[Consortia FDR]])</f>
        <v>1.49742750655424</v>
      </c>
      <c r="T217" s="22" t="s">
        <v>2260</v>
      </c>
      <c r="U217" s="1" t="s">
        <v>1072</v>
      </c>
      <c r="V217" s="9">
        <v>1.7593285180515399</v>
      </c>
      <c r="W217" s="9">
        <v>3.4824329915635402E-2</v>
      </c>
      <c r="X217">
        <f t="shared" si="3"/>
        <v>1.4581172314507831</v>
      </c>
      <c r="Y217" t="str">
        <f>VLOOKUP(Table8[[#This Row],[Gene ID]],Table9[Component: Mitochondria],1,0)</f>
        <v>SDH3</v>
      </c>
      <c r="Z217" t="str">
        <f>_xlfn.IFNA(Table8[[#This Row],[Component: Mitochondria]], 0)</f>
        <v>SDH3</v>
      </c>
      <c r="AA217" t="e">
        <f>VLOOKUP(Table8[[#This Row],[Gene ID]],Table9[Process: Mitochondrial Translation],1,0)</f>
        <v>#N/A</v>
      </c>
    </row>
    <row r="218" spans="1:27" x14ac:dyDescent="0.35">
      <c r="A218" t="s">
        <v>1759</v>
      </c>
      <c r="B218" t="s">
        <v>562</v>
      </c>
      <c r="C218" s="9">
        <v>3.3399399235590398E-2</v>
      </c>
      <c r="D218" s="21">
        <v>1.5379775792186401</v>
      </c>
      <c r="E218" s="21">
        <v>1.16140827740214E-2</v>
      </c>
      <c r="F218">
        <f>-LOG10(Table4[[#This Row],[Consortia FDR2]])</f>
        <v>1.9350150830579351</v>
      </c>
      <c r="H218" s="14" t="s">
        <v>1718</v>
      </c>
      <c r="I218" s="1" t="s">
        <v>1081</v>
      </c>
      <c r="J218" s="9">
        <v>1.5852551117754801</v>
      </c>
      <c r="K218" s="9">
        <v>1.3145137695859699E-2</v>
      </c>
      <c r="L218">
        <f>-LOG10(Table6[[#This Row],[Consortia FDR]])</f>
        <v>1.8812348602811757</v>
      </c>
      <c r="N218" s="14" t="s">
        <v>2285</v>
      </c>
      <c r="O218" s="1" t="s">
        <v>1102</v>
      </c>
      <c r="P218" s="9">
        <v>-1.3642031502219401</v>
      </c>
      <c r="Q218" s="9">
        <v>3.1885492307638499E-2</v>
      </c>
      <c r="R218">
        <f>-LOG10(Table7[[#This Row],[Consortia FDR]])</f>
        <v>1.4964068731775817</v>
      </c>
      <c r="T218" s="22" t="s">
        <v>2043</v>
      </c>
      <c r="U218" s="1" t="s">
        <v>99</v>
      </c>
      <c r="V218" s="9">
        <v>-1.3052057539058599</v>
      </c>
      <c r="W218" s="9">
        <v>3.4824329915635402E-2</v>
      </c>
      <c r="X218">
        <f t="shared" si="3"/>
        <v>1.4581172314507831</v>
      </c>
      <c r="Y218" t="str">
        <f>VLOOKUP(Table8[[#This Row],[Gene ID]],Table9[Component: Mitochondria],1,0)</f>
        <v>YMC2</v>
      </c>
      <c r="Z218" t="str">
        <f>_xlfn.IFNA(Table8[[#This Row],[Component: Mitochondria]], 0)</f>
        <v>YMC2</v>
      </c>
      <c r="AA218" t="e">
        <f>VLOOKUP(Table8[[#This Row],[Gene ID]],Table9[Process: Mitochondrial Translation],1,0)</f>
        <v>#N/A</v>
      </c>
    </row>
    <row r="219" spans="1:27" x14ac:dyDescent="0.35">
      <c r="A219" t="s">
        <v>1312</v>
      </c>
      <c r="B219" t="s">
        <v>828</v>
      </c>
      <c r="C219" s="9">
        <v>1.2859708526242299E-3</v>
      </c>
      <c r="D219" s="21">
        <v>1.4054872962490901</v>
      </c>
      <c r="E219" s="21">
        <v>1.18636235238098E-2</v>
      </c>
      <c r="F219">
        <f>-LOG10(Table4[[#This Row],[Consortia FDR2]])</f>
        <v>1.9257826435142491</v>
      </c>
      <c r="H219" s="14" t="s">
        <v>1491</v>
      </c>
      <c r="I219" s="1" t="s">
        <v>240</v>
      </c>
      <c r="J219" s="9">
        <v>1.4156772668578701</v>
      </c>
      <c r="K219" s="9">
        <v>1.3180178859643499E-2</v>
      </c>
      <c r="L219">
        <f>-LOG10(Table6[[#This Row],[Consortia FDR]])</f>
        <v>1.8800786961737883</v>
      </c>
      <c r="N219" s="14" t="s">
        <v>2071</v>
      </c>
      <c r="O219" s="1" t="s">
        <v>152</v>
      </c>
      <c r="P219" s="9">
        <v>-1.70826155557254</v>
      </c>
      <c r="Q219" s="9">
        <v>3.2521354056040598E-2</v>
      </c>
      <c r="R219">
        <f>-LOG10(Table7[[#This Row],[Consortia FDR]])</f>
        <v>1.4878313804572971</v>
      </c>
      <c r="T219" s="22" t="s">
        <v>2321</v>
      </c>
      <c r="U219" s="1" t="s">
        <v>643</v>
      </c>
      <c r="V219" s="9">
        <v>1.2543085316459801</v>
      </c>
      <c r="W219" s="9">
        <v>3.4824329915635402E-2</v>
      </c>
      <c r="X219">
        <f t="shared" si="3"/>
        <v>1.4581172314507831</v>
      </c>
      <c r="Y219" t="e">
        <f>VLOOKUP(Table8[[#This Row],[Gene ID]],Table9[Component: Mitochondria],1,0)</f>
        <v>#N/A</v>
      </c>
      <c r="Z219">
        <f>_xlfn.IFNA(Table8[[#This Row],[Component: Mitochondria]], 0)</f>
        <v>0</v>
      </c>
      <c r="AA219" t="e">
        <f>VLOOKUP(Table8[[#This Row],[Gene ID]],Table9[Process: Mitochondrial Translation],1,0)</f>
        <v>#N/A</v>
      </c>
    </row>
    <row r="220" spans="1:27" x14ac:dyDescent="0.35">
      <c r="A220" t="s">
        <v>848</v>
      </c>
      <c r="B220" t="s">
        <v>848</v>
      </c>
      <c r="C220" s="9">
        <v>3.3736626608210701E-3</v>
      </c>
      <c r="D220" s="21">
        <v>-3.8006990714560498</v>
      </c>
      <c r="E220" s="21">
        <v>1.18636235238098E-2</v>
      </c>
      <c r="F220">
        <f>-LOG10(Table4[[#This Row],[Consortia FDR2]])</f>
        <v>1.9257826435142491</v>
      </c>
      <c r="H220" s="14" t="s">
        <v>1961</v>
      </c>
      <c r="I220" s="1" t="s">
        <v>750</v>
      </c>
      <c r="J220" s="9">
        <v>1.3704132136300899</v>
      </c>
      <c r="K220" s="9">
        <v>1.3180178859643499E-2</v>
      </c>
      <c r="L220">
        <f>-LOG10(Table6[[#This Row],[Consortia FDR]])</f>
        <v>1.8800786961737883</v>
      </c>
      <c r="N220" s="14" t="s">
        <v>2142</v>
      </c>
      <c r="O220" s="1" t="s">
        <v>280</v>
      </c>
      <c r="P220" s="9">
        <v>1.47503485136646</v>
      </c>
      <c r="Q220" s="9">
        <v>3.2562021928100197E-2</v>
      </c>
      <c r="R220">
        <f>-LOG10(Table7[[#This Row],[Consortia FDR]])</f>
        <v>1.4872886355717458</v>
      </c>
      <c r="T220" s="22" t="s">
        <v>2340</v>
      </c>
      <c r="U220" s="1" t="s">
        <v>1188</v>
      </c>
      <c r="V220" s="9">
        <v>1.2485916002223101</v>
      </c>
      <c r="W220" s="9">
        <v>3.4837658720141697E-2</v>
      </c>
      <c r="X220">
        <f t="shared" si="3"/>
        <v>1.4579510396313575</v>
      </c>
      <c r="Y220" t="e">
        <f>VLOOKUP(Table8[[#This Row],[Gene ID]],Table9[Component: Mitochondria],1,0)</f>
        <v>#N/A</v>
      </c>
      <c r="Z220">
        <f>_xlfn.IFNA(Table8[[#This Row],[Component: Mitochondria]], 0)</f>
        <v>0</v>
      </c>
      <c r="AA220" t="e">
        <f>VLOOKUP(Table8[[#This Row],[Gene ID]],Table9[Process: Mitochondrial Translation],1,0)</f>
        <v>#N/A</v>
      </c>
    </row>
    <row r="221" spans="1:27" x14ac:dyDescent="0.35">
      <c r="A221" t="s">
        <v>1688</v>
      </c>
      <c r="B221" t="s">
        <v>1064</v>
      </c>
      <c r="C221" s="9">
        <v>3.0116713628155E-2</v>
      </c>
      <c r="D221" s="21">
        <v>1.5194118781445101</v>
      </c>
      <c r="E221" s="21">
        <v>1.18636235238098E-2</v>
      </c>
      <c r="F221">
        <f>-LOG10(Table4[[#This Row],[Consortia FDR2]])</f>
        <v>1.9257826435142491</v>
      </c>
      <c r="H221" s="14" t="s">
        <v>1854</v>
      </c>
      <c r="I221" s="1" t="s">
        <v>644</v>
      </c>
      <c r="J221" s="9">
        <v>1.4270199547264</v>
      </c>
      <c r="K221" s="9">
        <v>1.32014716136104E-2</v>
      </c>
      <c r="L221">
        <f>-LOG10(Table6[[#This Row],[Consortia FDR]])</f>
        <v>1.8793776537905846</v>
      </c>
      <c r="N221" s="14" t="s">
        <v>1147</v>
      </c>
      <c r="O221" s="1" t="s">
        <v>1147</v>
      </c>
      <c r="P221" s="9">
        <v>1.42404794013067</v>
      </c>
      <c r="Q221" s="9">
        <v>3.26431576723848E-2</v>
      </c>
      <c r="R221">
        <f>-LOG10(Table7[[#This Row],[Consortia FDR]])</f>
        <v>1.4862078372538894</v>
      </c>
      <c r="T221" s="22" t="s">
        <v>2015</v>
      </c>
      <c r="U221" s="1" t="s">
        <v>43</v>
      </c>
      <c r="V221" s="9">
        <v>1.69667596469865</v>
      </c>
      <c r="W221" s="9">
        <v>3.4924077534210299E-2</v>
      </c>
      <c r="X221">
        <f t="shared" si="3"/>
        <v>1.4568750562830166</v>
      </c>
      <c r="Y221" t="e">
        <f>VLOOKUP(Table8[[#This Row],[Gene ID]],Table9[Component: Mitochondria],1,0)</f>
        <v>#N/A</v>
      </c>
      <c r="Z221">
        <f>_xlfn.IFNA(Table8[[#This Row],[Component: Mitochondria]], 0)</f>
        <v>0</v>
      </c>
      <c r="AA221" t="e">
        <f>VLOOKUP(Table8[[#This Row],[Gene ID]],Table9[Process: Mitochondrial Translation],1,0)</f>
        <v>#N/A</v>
      </c>
    </row>
    <row r="222" spans="1:27" x14ac:dyDescent="0.35">
      <c r="A222" t="s">
        <v>1984</v>
      </c>
      <c r="B222" t="s">
        <v>788</v>
      </c>
      <c r="C222" s="9">
        <v>4.87679730275863E-2</v>
      </c>
      <c r="D222" s="21">
        <v>2.9046020161523298</v>
      </c>
      <c r="E222" s="21">
        <v>1.1889642055728299E-2</v>
      </c>
      <c r="F222">
        <f>-LOG10(Table4[[#This Row],[Consortia FDR2]])</f>
        <v>1.9248312198608717</v>
      </c>
      <c r="H222" s="14" t="s">
        <v>2190</v>
      </c>
      <c r="I222" s="1" t="s">
        <v>359</v>
      </c>
      <c r="J222" s="9">
        <v>1.3818046920212801</v>
      </c>
      <c r="K222" s="9">
        <v>1.3216626832369601E-2</v>
      </c>
      <c r="L222">
        <f>-LOG10(Table6[[#This Row],[Consortia FDR]])</f>
        <v>1.8788793720073873</v>
      </c>
      <c r="N222" s="14" t="s">
        <v>2089</v>
      </c>
      <c r="O222" s="1" t="s">
        <v>192</v>
      </c>
      <c r="P222" s="9">
        <v>1.42377026554974</v>
      </c>
      <c r="Q222" s="9">
        <v>3.2767228685187201E-2</v>
      </c>
      <c r="R222">
        <f>-LOG10(Table7[[#This Row],[Consortia FDR]])</f>
        <v>1.4845602878707733</v>
      </c>
      <c r="T222" s="22" t="s">
        <v>2369</v>
      </c>
      <c r="U222" s="1" t="s">
        <v>1224</v>
      </c>
      <c r="V222" s="9">
        <v>1.2951703805042001</v>
      </c>
      <c r="W222" s="9">
        <v>3.4956822144201601E-2</v>
      </c>
      <c r="X222">
        <f t="shared" si="3"/>
        <v>1.4564680550985001</v>
      </c>
      <c r="Y222" t="e">
        <f>VLOOKUP(Table8[[#This Row],[Gene ID]],Table9[Component: Mitochondria],1,0)</f>
        <v>#N/A</v>
      </c>
      <c r="Z222">
        <f>_xlfn.IFNA(Table8[[#This Row],[Component: Mitochondria]], 0)</f>
        <v>0</v>
      </c>
      <c r="AA222" t="e">
        <f>VLOOKUP(Table8[[#This Row],[Gene ID]],Table9[Process: Mitochondrial Translation],1,0)</f>
        <v>#N/A</v>
      </c>
    </row>
    <row r="223" spans="1:27" x14ac:dyDescent="0.35">
      <c r="A223" t="s">
        <v>1729</v>
      </c>
      <c r="B223" t="s">
        <v>528</v>
      </c>
      <c r="C223" s="9">
        <v>3.11613159966798E-2</v>
      </c>
      <c r="D223" s="21">
        <v>1.60845545374082</v>
      </c>
      <c r="E223" s="21">
        <v>1.1996517634643201E-2</v>
      </c>
      <c r="F223">
        <f>-LOG10(Table4[[#This Row],[Consortia FDR2]])</f>
        <v>1.9209448032476997</v>
      </c>
      <c r="H223" s="14" t="s">
        <v>1559</v>
      </c>
      <c r="I223" s="1" t="s">
        <v>325</v>
      </c>
      <c r="J223" s="9">
        <v>1.4209864678494999</v>
      </c>
      <c r="K223" s="9">
        <v>1.32879814391048E-2</v>
      </c>
      <c r="L223">
        <f>-LOG10(Table6[[#This Row],[Consortia FDR]])</f>
        <v>1.8765409871867036</v>
      </c>
      <c r="N223" s="14" t="s">
        <v>747</v>
      </c>
      <c r="O223" s="1" t="s">
        <v>747</v>
      </c>
      <c r="P223" s="9">
        <v>1.9197723024090001</v>
      </c>
      <c r="Q223" s="9">
        <v>3.2767228685187201E-2</v>
      </c>
      <c r="R223">
        <f>-LOG10(Table7[[#This Row],[Consortia FDR]])</f>
        <v>1.4845602878707733</v>
      </c>
      <c r="T223" s="22" t="s">
        <v>2394</v>
      </c>
      <c r="U223" s="1" t="s">
        <v>765</v>
      </c>
      <c r="V223" s="9">
        <v>1.5234529346861201</v>
      </c>
      <c r="W223" s="9">
        <v>3.49818526263019E-2</v>
      </c>
      <c r="X223">
        <f t="shared" si="3"/>
        <v>1.456157194169112</v>
      </c>
      <c r="Y223" t="e">
        <f>VLOOKUP(Table8[[#This Row],[Gene ID]],Table9[Component: Mitochondria],1,0)</f>
        <v>#N/A</v>
      </c>
      <c r="Z223">
        <f>_xlfn.IFNA(Table8[[#This Row],[Component: Mitochondria]], 0)</f>
        <v>0</v>
      </c>
      <c r="AA223" t="e">
        <f>VLOOKUP(Table8[[#This Row],[Gene ID]],Table9[Process: Mitochondrial Translation],1,0)</f>
        <v>#N/A</v>
      </c>
    </row>
    <row r="224" spans="1:27" x14ac:dyDescent="0.35">
      <c r="A224" t="s">
        <v>2161</v>
      </c>
      <c r="B224" t="s">
        <v>308</v>
      </c>
      <c r="C224" s="9">
        <v>1.7858543633765701E-2</v>
      </c>
      <c r="D224" s="21">
        <v>1.29756352226913</v>
      </c>
      <c r="E224" s="21">
        <v>1.20689506724575E-2</v>
      </c>
      <c r="F224">
        <f>-LOG10(Table4[[#This Row],[Consortia FDR2]])</f>
        <v>1.918330487729649</v>
      </c>
      <c r="H224" s="14" t="s">
        <v>1862</v>
      </c>
      <c r="I224" s="1" t="s">
        <v>655</v>
      </c>
      <c r="J224" s="9">
        <v>1.98322691324255</v>
      </c>
      <c r="K224" s="9">
        <v>1.32879814391048E-2</v>
      </c>
      <c r="L224">
        <f>-LOG10(Table6[[#This Row],[Consortia FDR]])</f>
        <v>1.8765409871867036</v>
      </c>
      <c r="N224" s="14" t="s">
        <v>2303</v>
      </c>
      <c r="O224" s="1" t="s">
        <v>1132</v>
      </c>
      <c r="P224" s="9">
        <v>1.35336533915946</v>
      </c>
      <c r="Q224" s="9">
        <v>3.2850044547625003E-2</v>
      </c>
      <c r="R224">
        <f>-LOG10(Table7[[#This Row],[Consortia FDR]])</f>
        <v>1.4834640371612902</v>
      </c>
      <c r="T224" s="22" t="s">
        <v>2269</v>
      </c>
      <c r="U224" s="1" t="s">
        <v>521</v>
      </c>
      <c r="V224" s="9">
        <v>-1.26400613397349</v>
      </c>
      <c r="W224" s="9">
        <v>3.5079235467814197E-2</v>
      </c>
      <c r="X224">
        <f t="shared" si="3"/>
        <v>1.4549498804065595</v>
      </c>
      <c r="Y224" t="str">
        <f>VLOOKUP(Table8[[#This Row],[Gene ID]],Table9[Component: Mitochondria],1,0)</f>
        <v>CAF4</v>
      </c>
      <c r="Z224" t="str">
        <f>_xlfn.IFNA(Table8[[#This Row],[Component: Mitochondria]], 0)</f>
        <v>CAF4</v>
      </c>
      <c r="AA224" t="e">
        <f>VLOOKUP(Table8[[#This Row],[Gene ID]],Table9[Process: Mitochondrial Translation],1,0)</f>
        <v>#N/A</v>
      </c>
    </row>
    <row r="225" spans="1:27" x14ac:dyDescent="0.35">
      <c r="A225" t="s">
        <v>1658</v>
      </c>
      <c r="B225" t="s">
        <v>449</v>
      </c>
      <c r="C225" s="9">
        <v>2.6398706667580801E-2</v>
      </c>
      <c r="D225" s="21">
        <v>1.63522643106194</v>
      </c>
      <c r="E225" s="21">
        <v>1.20689506724575E-2</v>
      </c>
      <c r="F225">
        <f>-LOG10(Table4[[#This Row],[Consortia FDR2]])</f>
        <v>1.918330487729649</v>
      </c>
      <c r="H225" s="14" t="s">
        <v>1356</v>
      </c>
      <c r="I225" s="1" t="s">
        <v>97</v>
      </c>
      <c r="J225" s="9">
        <v>-1.63419485468783</v>
      </c>
      <c r="K225" s="9">
        <v>1.33660564453216E-2</v>
      </c>
      <c r="L225">
        <f>-LOG10(Table6[[#This Row],[Consortia FDR]])</f>
        <v>1.8739967091677394</v>
      </c>
      <c r="N225" s="14" t="s">
        <v>2248</v>
      </c>
      <c r="O225" s="1" t="s">
        <v>475</v>
      </c>
      <c r="P225" s="9">
        <v>1.90578193429797</v>
      </c>
      <c r="Q225" s="9">
        <v>3.3138552856582203E-2</v>
      </c>
      <c r="R225">
        <f>-LOG10(Table7[[#This Row],[Consortia FDR]])</f>
        <v>1.4796664609173915</v>
      </c>
      <c r="T225" s="22" t="s">
        <v>2027</v>
      </c>
      <c r="U225" s="1" t="s">
        <v>835</v>
      </c>
      <c r="V225" s="9">
        <v>1.23156123842704</v>
      </c>
      <c r="W225" s="9">
        <v>3.51158662276988E-2</v>
      </c>
      <c r="X225">
        <f t="shared" si="3"/>
        <v>1.4544966140690057</v>
      </c>
      <c r="Y225" t="e">
        <f>VLOOKUP(Table8[[#This Row],[Gene ID]],Table9[Component: Mitochondria],1,0)</f>
        <v>#N/A</v>
      </c>
      <c r="Z225">
        <f>_xlfn.IFNA(Table8[[#This Row],[Component: Mitochondria]], 0)</f>
        <v>0</v>
      </c>
      <c r="AA225" t="e">
        <f>VLOOKUP(Table8[[#This Row],[Gene ID]],Table9[Process: Mitochondrial Translation],1,0)</f>
        <v>#N/A</v>
      </c>
    </row>
    <row r="226" spans="1:27" x14ac:dyDescent="0.35">
      <c r="A226" t="s">
        <v>1610</v>
      </c>
      <c r="B226" t="s">
        <v>389</v>
      </c>
      <c r="C226" s="9">
        <v>2.2528114870527E-2</v>
      </c>
      <c r="D226" s="21">
        <v>2.7655554035236198</v>
      </c>
      <c r="E226" s="21">
        <v>1.2148177348632201E-2</v>
      </c>
      <c r="F226">
        <f>-LOG10(Table4[[#This Row],[Consortia FDR2]])</f>
        <v>1.9154888765356193</v>
      </c>
      <c r="H226" s="14" t="s">
        <v>1546</v>
      </c>
      <c r="I226" s="1" t="s">
        <v>313</v>
      </c>
      <c r="J226" s="9">
        <v>4.0095492516986404</v>
      </c>
      <c r="K226" s="9">
        <v>1.33660564453216E-2</v>
      </c>
      <c r="L226">
        <f>-LOG10(Table6[[#This Row],[Consortia FDR]])</f>
        <v>1.8739967091677394</v>
      </c>
      <c r="N226" s="14" t="s">
        <v>2230</v>
      </c>
      <c r="O226" s="1" t="s">
        <v>437</v>
      </c>
      <c r="P226" s="9">
        <v>2.8710540232667299</v>
      </c>
      <c r="Q226" s="9">
        <v>3.3151388544252799E-2</v>
      </c>
      <c r="R226">
        <f>-LOG10(Table7[[#This Row],[Consortia FDR]])</f>
        <v>1.47949827647557</v>
      </c>
      <c r="T226" s="22" t="s">
        <v>2135</v>
      </c>
      <c r="U226" s="1" t="s">
        <v>265</v>
      </c>
      <c r="V226" s="9">
        <v>1.97325523802324</v>
      </c>
      <c r="W226" s="9">
        <v>3.51158662276988E-2</v>
      </c>
      <c r="X226">
        <f t="shared" si="3"/>
        <v>1.4544966140690057</v>
      </c>
      <c r="Y226" t="e">
        <f>VLOOKUP(Table8[[#This Row],[Gene ID]],Table9[Component: Mitochondria],1,0)</f>
        <v>#N/A</v>
      </c>
      <c r="Z226">
        <f>_xlfn.IFNA(Table8[[#This Row],[Component: Mitochondria]], 0)</f>
        <v>0</v>
      </c>
      <c r="AA226" t="e">
        <f>VLOOKUP(Table8[[#This Row],[Gene ID]],Table9[Process: Mitochondrial Translation],1,0)</f>
        <v>#N/A</v>
      </c>
    </row>
    <row r="227" spans="1:27" x14ac:dyDescent="0.35">
      <c r="A227" t="s">
        <v>2310</v>
      </c>
      <c r="B227" t="s">
        <v>1146</v>
      </c>
      <c r="C227" s="9">
        <v>3.69612580940177E-2</v>
      </c>
      <c r="D227" s="21">
        <v>1.9773206154235099</v>
      </c>
      <c r="E227" s="21">
        <v>1.2148177348632201E-2</v>
      </c>
      <c r="F227">
        <f>-LOG10(Table4[[#This Row],[Consortia FDR2]])</f>
        <v>1.9154888765356193</v>
      </c>
      <c r="H227" s="14" t="s">
        <v>1342</v>
      </c>
      <c r="I227" s="1" t="s">
        <v>849</v>
      </c>
      <c r="J227" s="9">
        <v>1.4870934478644999</v>
      </c>
      <c r="K227" s="9">
        <v>1.3449606244820601E-2</v>
      </c>
      <c r="L227">
        <f>-LOG10(Table6[[#This Row],[Consortia FDR]])</f>
        <v>1.8712904300262438</v>
      </c>
      <c r="N227" s="14" t="s">
        <v>2150</v>
      </c>
      <c r="O227" s="1" t="s">
        <v>966</v>
      </c>
      <c r="P227" s="9">
        <v>1.2496565154845001</v>
      </c>
      <c r="Q227" s="9">
        <v>3.3197992529728299E-2</v>
      </c>
      <c r="R227">
        <f>-LOG10(Table7[[#This Row],[Consortia FDR]])</f>
        <v>1.4788881771279145</v>
      </c>
      <c r="T227" s="22" t="s">
        <v>50</v>
      </c>
      <c r="U227" s="1" t="s">
        <v>50</v>
      </c>
      <c r="V227" s="9">
        <v>1.44101048708611</v>
      </c>
      <c r="W227" s="9">
        <v>3.51158662276988E-2</v>
      </c>
      <c r="X227">
        <f t="shared" si="3"/>
        <v>1.4544966140690057</v>
      </c>
      <c r="Y227" t="e">
        <f>VLOOKUP(Table8[[#This Row],[Gene ID]],Table9[Component: Mitochondria],1,0)</f>
        <v>#N/A</v>
      </c>
      <c r="Z227">
        <f>_xlfn.IFNA(Table8[[#This Row],[Component: Mitochondria]], 0)</f>
        <v>0</v>
      </c>
      <c r="AA227" t="e">
        <f>VLOOKUP(Table8[[#This Row],[Gene ID]],Table9[Process: Mitochondrial Translation],1,0)</f>
        <v>#N/A</v>
      </c>
    </row>
    <row r="228" spans="1:27" x14ac:dyDescent="0.35">
      <c r="A228" t="s">
        <v>754</v>
      </c>
      <c r="B228" t="s">
        <v>754</v>
      </c>
      <c r="C228" s="9">
        <v>4.6543323786089601E-2</v>
      </c>
      <c r="D228" s="21">
        <v>-2.7512138874336198</v>
      </c>
      <c r="E228" s="21">
        <v>1.2148177348632201E-2</v>
      </c>
      <c r="F228">
        <f>-LOG10(Table4[[#This Row],[Consortia FDR2]])</f>
        <v>1.9154888765356193</v>
      </c>
      <c r="H228" s="14" t="s">
        <v>2386</v>
      </c>
      <c r="I228" s="1" t="s">
        <v>756</v>
      </c>
      <c r="J228" s="9">
        <v>1.2840073071467899</v>
      </c>
      <c r="K228" s="9">
        <v>1.3449606244820601E-2</v>
      </c>
      <c r="L228">
        <f>-LOG10(Table6[[#This Row],[Consortia FDR]])</f>
        <v>1.8712904300262438</v>
      </c>
      <c r="N228" s="14" t="s">
        <v>2173</v>
      </c>
      <c r="O228" s="1" t="s">
        <v>330</v>
      </c>
      <c r="P228" s="9">
        <v>-1.2395342416508901</v>
      </c>
      <c r="Q228" s="9">
        <v>3.3197992529728299E-2</v>
      </c>
      <c r="R228">
        <f>-LOG10(Table7[[#This Row],[Consortia FDR]])</f>
        <v>1.4788881771279145</v>
      </c>
      <c r="T228" s="22" t="s">
        <v>2189</v>
      </c>
      <c r="U228" s="1" t="s">
        <v>354</v>
      </c>
      <c r="V228" s="9">
        <v>1.4882901762587699</v>
      </c>
      <c r="W228" s="9">
        <v>3.5268961040963401E-2</v>
      </c>
      <c r="X228">
        <f t="shared" si="3"/>
        <v>1.4526073336645893</v>
      </c>
      <c r="Y228" t="e">
        <f>VLOOKUP(Table8[[#This Row],[Gene ID]],Table9[Component: Mitochondria],1,0)</f>
        <v>#N/A</v>
      </c>
      <c r="Z228">
        <f>_xlfn.IFNA(Table8[[#This Row],[Component: Mitochondria]], 0)</f>
        <v>0</v>
      </c>
      <c r="AA228" t="e">
        <f>VLOOKUP(Table8[[#This Row],[Gene ID]],Table9[Process: Mitochondrial Translation],1,0)</f>
        <v>#N/A</v>
      </c>
    </row>
    <row r="229" spans="1:27" x14ac:dyDescent="0.35">
      <c r="A229" t="s">
        <v>1325</v>
      </c>
      <c r="B229" t="s">
        <v>63</v>
      </c>
      <c r="C229" s="9">
        <v>2.0782623384304698E-3</v>
      </c>
      <c r="D229" s="21">
        <v>1.3953528999958</v>
      </c>
      <c r="E229" s="21">
        <v>1.21693841551796E-2</v>
      </c>
      <c r="F229">
        <f>-LOG10(Table4[[#This Row],[Consortia FDR2]])</f>
        <v>1.9147313991548647</v>
      </c>
      <c r="H229" s="14" t="s">
        <v>1424</v>
      </c>
      <c r="I229" s="1" t="s">
        <v>170</v>
      </c>
      <c r="J229" s="9">
        <v>1.36839954124653</v>
      </c>
      <c r="K229" s="9">
        <v>1.36013692803237E-2</v>
      </c>
      <c r="L229">
        <f>-LOG10(Table6[[#This Row],[Consortia FDR]])</f>
        <v>1.8664173680301992</v>
      </c>
      <c r="N229" s="14" t="s">
        <v>2185</v>
      </c>
      <c r="O229" s="1" t="s">
        <v>351</v>
      </c>
      <c r="P229" s="9">
        <v>-1.25326759864795</v>
      </c>
      <c r="Q229" s="9">
        <v>3.3288538941966803E-2</v>
      </c>
      <c r="R229">
        <f>-LOG10(Table7[[#This Row],[Consortia FDR]])</f>
        <v>1.4777052659237271</v>
      </c>
      <c r="T229" s="22" t="s">
        <v>2018</v>
      </c>
      <c r="U229" s="1" t="s">
        <v>48</v>
      </c>
      <c r="V229" s="9">
        <v>1.2239159557044501</v>
      </c>
      <c r="W229" s="9">
        <v>3.5268961040963401E-2</v>
      </c>
      <c r="X229">
        <f t="shared" si="3"/>
        <v>1.4526073336645893</v>
      </c>
      <c r="Y229" t="e">
        <f>VLOOKUP(Table8[[#This Row],[Gene ID]],Table9[Component: Mitochondria],1,0)</f>
        <v>#N/A</v>
      </c>
      <c r="Z229">
        <f>_xlfn.IFNA(Table8[[#This Row],[Component: Mitochondria]], 0)</f>
        <v>0</v>
      </c>
      <c r="AA229" t="e">
        <f>VLOOKUP(Table8[[#This Row],[Gene ID]],Table9[Process: Mitochondrial Translation],1,0)</f>
        <v>#N/A</v>
      </c>
    </row>
    <row r="230" spans="1:27" x14ac:dyDescent="0.35">
      <c r="A230" t="s">
        <v>2123</v>
      </c>
      <c r="B230" t="s">
        <v>247</v>
      </c>
      <c r="C230" s="9">
        <v>1.45111625608182E-2</v>
      </c>
      <c r="D230" s="21">
        <v>2.12821472899441</v>
      </c>
      <c r="E230" s="21">
        <v>1.24298162909494E-2</v>
      </c>
      <c r="F230">
        <f>-LOG10(Table4[[#This Row],[Consortia FDR2]])</f>
        <v>1.9055352900563873</v>
      </c>
      <c r="H230" s="14" t="s">
        <v>1540</v>
      </c>
      <c r="I230" s="1" t="s">
        <v>981</v>
      </c>
      <c r="J230" s="9">
        <v>1.37775711815855</v>
      </c>
      <c r="K230" s="9">
        <v>1.36013692803237E-2</v>
      </c>
      <c r="L230">
        <f>-LOG10(Table6[[#This Row],[Consortia FDR]])</f>
        <v>1.8664173680301992</v>
      </c>
      <c r="N230" s="14" t="s">
        <v>2320</v>
      </c>
      <c r="O230" s="1" t="s">
        <v>642</v>
      </c>
      <c r="P230" s="9">
        <v>1.29240528743088</v>
      </c>
      <c r="Q230" s="9">
        <v>3.3381559871202601E-2</v>
      </c>
      <c r="R230">
        <f>-LOG10(Table7[[#This Row],[Consortia FDR]])</f>
        <v>1.4764933732401289</v>
      </c>
      <c r="T230" s="22" t="s">
        <v>2259</v>
      </c>
      <c r="U230" s="1" t="s">
        <v>500</v>
      </c>
      <c r="V230" s="9">
        <v>1.3200946331453101</v>
      </c>
      <c r="W230" s="9">
        <v>3.5268961040963401E-2</v>
      </c>
      <c r="X230">
        <f t="shared" si="3"/>
        <v>1.4526073336645893</v>
      </c>
      <c r="Y230" t="e">
        <f>VLOOKUP(Table8[[#This Row],[Gene ID]],Table9[Component: Mitochondria],1,0)</f>
        <v>#N/A</v>
      </c>
      <c r="Z230">
        <f>_xlfn.IFNA(Table8[[#This Row],[Component: Mitochondria]], 0)</f>
        <v>0</v>
      </c>
      <c r="AA230" t="e">
        <f>VLOOKUP(Table8[[#This Row],[Gene ID]],Table9[Process: Mitochondrial Translation],1,0)</f>
        <v>#N/A</v>
      </c>
    </row>
    <row r="231" spans="1:27" x14ac:dyDescent="0.35">
      <c r="A231" t="s">
        <v>1399</v>
      </c>
      <c r="B231" t="s">
        <v>881</v>
      </c>
      <c r="C231" s="9">
        <v>6.8879913815762597E-3</v>
      </c>
      <c r="D231" s="21">
        <v>1.4854118275433501</v>
      </c>
      <c r="E231" s="21">
        <v>1.25433551513869E-2</v>
      </c>
      <c r="F231">
        <f>-LOG10(Table4[[#This Row],[Consortia FDR2]])</f>
        <v>1.901586280982416</v>
      </c>
      <c r="H231" s="14" t="s">
        <v>2194</v>
      </c>
      <c r="I231" s="1" t="s">
        <v>1010</v>
      </c>
      <c r="J231" s="9">
        <v>1.52514400847821</v>
      </c>
      <c r="K231" s="9">
        <v>1.36013692803237E-2</v>
      </c>
      <c r="L231">
        <f>-LOG10(Table6[[#This Row],[Consortia FDR]])</f>
        <v>1.8664173680301992</v>
      </c>
      <c r="N231" s="14" t="s">
        <v>2096</v>
      </c>
      <c r="O231" s="1" t="s">
        <v>918</v>
      </c>
      <c r="P231" s="9">
        <v>-1.2921716326955901</v>
      </c>
      <c r="Q231" s="9">
        <v>3.3399399235590398E-2</v>
      </c>
      <c r="R231">
        <f>-LOG10(Table7[[#This Row],[Consortia FDR]])</f>
        <v>1.4762613448954571</v>
      </c>
      <c r="T231" s="22" t="s">
        <v>2362</v>
      </c>
      <c r="U231" s="1" t="s">
        <v>1211</v>
      </c>
      <c r="V231" s="9">
        <v>-1.6396159235944401</v>
      </c>
      <c r="W231" s="9">
        <v>3.5268961040963401E-2</v>
      </c>
      <c r="X231">
        <f t="shared" si="3"/>
        <v>1.4526073336645893</v>
      </c>
      <c r="Y231" t="e">
        <f>VLOOKUP(Table8[[#This Row],[Gene ID]],Table9[Component: Mitochondria],1,0)</f>
        <v>#N/A</v>
      </c>
      <c r="Z231">
        <f>_xlfn.IFNA(Table8[[#This Row],[Component: Mitochondria]], 0)</f>
        <v>0</v>
      </c>
      <c r="AA231" t="e">
        <f>VLOOKUP(Table8[[#This Row],[Gene ID]],Table9[Process: Mitochondrial Translation],1,0)</f>
        <v>#N/A</v>
      </c>
    </row>
    <row r="232" spans="1:27" x14ac:dyDescent="0.35">
      <c r="A232" t="s">
        <v>295</v>
      </c>
      <c r="B232" t="s">
        <v>295</v>
      </c>
      <c r="C232" s="9">
        <v>1.70991297534187E-2</v>
      </c>
      <c r="D232" s="21">
        <v>1.6778230141870401</v>
      </c>
      <c r="E232" s="21">
        <v>1.27121289882372E-2</v>
      </c>
      <c r="F232">
        <f>-LOG10(Table4[[#This Row],[Consortia FDR2]])</f>
        <v>1.8957817090515077</v>
      </c>
      <c r="H232" s="14" t="s">
        <v>435</v>
      </c>
      <c r="I232" s="1" t="s">
        <v>435</v>
      </c>
      <c r="J232" s="9">
        <v>-2.6523318941514198</v>
      </c>
      <c r="K232" s="9">
        <v>1.3603222933393E-2</v>
      </c>
      <c r="L232">
        <f>-LOG10(Table6[[#This Row],[Consortia FDR]])</f>
        <v>1.8663581845442436</v>
      </c>
      <c r="N232" s="14" t="s">
        <v>2146</v>
      </c>
      <c r="O232" s="1" t="s">
        <v>962</v>
      </c>
      <c r="P232" s="9">
        <v>1.3843047446800201</v>
      </c>
      <c r="Q232" s="9">
        <v>3.3399399235590398E-2</v>
      </c>
      <c r="R232">
        <f>-LOG10(Table7[[#This Row],[Consortia FDR]])</f>
        <v>1.4762613448954571</v>
      </c>
      <c r="T232" s="22" t="s">
        <v>2128</v>
      </c>
      <c r="U232" s="1" t="s">
        <v>254</v>
      </c>
      <c r="V232" s="9">
        <v>-1.2948818421996799</v>
      </c>
      <c r="W232" s="9">
        <v>3.55129255658473E-2</v>
      </c>
      <c r="X232">
        <f t="shared" si="3"/>
        <v>1.4496135489102109</v>
      </c>
      <c r="Y232" t="e">
        <f>VLOOKUP(Table8[[#This Row],[Gene ID]],Table9[Component: Mitochondria],1,0)</f>
        <v>#N/A</v>
      </c>
      <c r="Z232">
        <f>_xlfn.IFNA(Table8[[#This Row],[Component: Mitochondria]], 0)</f>
        <v>0</v>
      </c>
      <c r="AA232" t="e">
        <f>VLOOKUP(Table8[[#This Row],[Gene ID]],Table9[Process: Mitochondrial Translation],1,0)</f>
        <v>#N/A</v>
      </c>
    </row>
    <row r="233" spans="1:27" x14ac:dyDescent="0.35">
      <c r="A233" t="s">
        <v>1108</v>
      </c>
      <c r="B233" t="s">
        <v>1108</v>
      </c>
      <c r="C233" s="9">
        <v>3.3889434779997299E-2</v>
      </c>
      <c r="D233" s="21">
        <v>1.6556740240599399</v>
      </c>
      <c r="E233" s="21">
        <v>1.2847512777611699E-2</v>
      </c>
      <c r="F233">
        <f>-LOG10(Table4[[#This Row],[Consortia FDR2]])</f>
        <v>1.8911809417110135</v>
      </c>
      <c r="H233" s="14" t="s">
        <v>1791</v>
      </c>
      <c r="I233" s="1" t="s">
        <v>1127</v>
      </c>
      <c r="J233" s="9">
        <v>2.1947534551253298</v>
      </c>
      <c r="K233" s="9">
        <v>1.3723116332786001E-2</v>
      </c>
      <c r="L233">
        <f>-LOG10(Table6[[#This Row],[Consortia FDR]])</f>
        <v>1.8625472550686948</v>
      </c>
      <c r="N233" s="14" t="s">
        <v>2167</v>
      </c>
      <c r="O233" s="1" t="s">
        <v>985</v>
      </c>
      <c r="P233" s="9">
        <v>1.5957487618130399</v>
      </c>
      <c r="Q233" s="9">
        <v>3.3399399235590398E-2</v>
      </c>
      <c r="R233">
        <f>-LOG10(Table7[[#This Row],[Consortia FDR]])</f>
        <v>1.4762613448954571</v>
      </c>
      <c r="T233" s="22" t="s">
        <v>2239</v>
      </c>
      <c r="U233" s="1" t="s">
        <v>1050</v>
      </c>
      <c r="V233" s="9">
        <v>1.2169801470270201</v>
      </c>
      <c r="W233" s="9">
        <v>3.5655073603842902E-2</v>
      </c>
      <c r="X233">
        <f t="shared" si="3"/>
        <v>1.4478786626880267</v>
      </c>
      <c r="Y233" t="e">
        <f>VLOOKUP(Table8[[#This Row],[Gene ID]],Table9[Component: Mitochondria],1,0)</f>
        <v>#N/A</v>
      </c>
      <c r="Z233">
        <f>_xlfn.IFNA(Table8[[#This Row],[Component: Mitochondria]], 0)</f>
        <v>0</v>
      </c>
      <c r="AA233" t="e">
        <f>VLOOKUP(Table8[[#This Row],[Gene ID]],Table9[Process: Mitochondrial Translation],1,0)</f>
        <v>#N/A</v>
      </c>
    </row>
    <row r="234" spans="1:27" x14ac:dyDescent="0.35">
      <c r="A234" t="s">
        <v>1885</v>
      </c>
      <c r="B234" t="s">
        <v>1189</v>
      </c>
      <c r="C234" s="9">
        <v>4.2245712921699902E-2</v>
      </c>
      <c r="D234" s="21">
        <v>1.7704011051928299</v>
      </c>
      <c r="E234" s="21">
        <v>1.2847512777611699E-2</v>
      </c>
      <c r="F234">
        <f>-LOG10(Table4[[#This Row],[Consortia FDR2]])</f>
        <v>1.8911809417110135</v>
      </c>
      <c r="H234" s="14" t="s">
        <v>1807</v>
      </c>
      <c r="I234" s="1" t="s">
        <v>604</v>
      </c>
      <c r="J234" s="9">
        <v>1.5010404527982999</v>
      </c>
      <c r="K234" s="9">
        <v>1.3791682151186001E-2</v>
      </c>
      <c r="L234">
        <f>-LOG10(Table6[[#This Row],[Consortia FDR]])</f>
        <v>1.8603827603343748</v>
      </c>
      <c r="N234" s="14" t="s">
        <v>2232</v>
      </c>
      <c r="O234" s="1" t="s">
        <v>440</v>
      </c>
      <c r="P234" s="9">
        <v>-1.3838388200801</v>
      </c>
      <c r="Q234" s="9">
        <v>3.3399399235590398E-2</v>
      </c>
      <c r="R234">
        <f>-LOG10(Table7[[#This Row],[Consortia FDR]])</f>
        <v>1.4762613448954571</v>
      </c>
      <c r="T234" s="22" t="s">
        <v>2112</v>
      </c>
      <c r="U234" s="1" t="s">
        <v>228</v>
      </c>
      <c r="V234" s="9">
        <v>-1.40622836112992</v>
      </c>
      <c r="W234" s="9">
        <v>3.5698465607984398E-2</v>
      </c>
      <c r="X234">
        <f t="shared" si="3"/>
        <v>1.447350450338966</v>
      </c>
      <c r="Y234" t="e">
        <f>VLOOKUP(Table8[[#This Row],[Gene ID]],Table9[Component: Mitochondria],1,0)</f>
        <v>#N/A</v>
      </c>
      <c r="Z234">
        <f>_xlfn.IFNA(Table8[[#This Row],[Component: Mitochondria]], 0)</f>
        <v>0</v>
      </c>
      <c r="AA234" t="e">
        <f>VLOOKUP(Table8[[#This Row],[Gene ID]],Table9[Process: Mitochondrial Translation],1,0)</f>
        <v>#N/A</v>
      </c>
    </row>
    <row r="235" spans="1:27" x14ac:dyDescent="0.35">
      <c r="A235" t="s">
        <v>1833</v>
      </c>
      <c r="B235" t="s">
        <v>627</v>
      </c>
      <c r="C235" s="9">
        <v>3.7890611731386303E-2</v>
      </c>
      <c r="D235" s="21">
        <v>1.8423222804074499</v>
      </c>
      <c r="E235" s="21">
        <v>1.2939851140586401E-2</v>
      </c>
      <c r="F235">
        <f>-LOG10(Table4[[#This Row],[Consortia FDR2]])</f>
        <v>1.8880707197410249</v>
      </c>
      <c r="H235" s="14" t="s">
        <v>1836</v>
      </c>
      <c r="I235" s="1" t="s">
        <v>630</v>
      </c>
      <c r="J235" s="9">
        <v>3.49533772536634</v>
      </c>
      <c r="K235" s="9">
        <v>1.3791682151186001E-2</v>
      </c>
      <c r="L235">
        <f>-LOG10(Table6[[#This Row],[Consortia FDR]])</f>
        <v>1.8603827603343748</v>
      </c>
      <c r="N235" s="14" t="s">
        <v>2099</v>
      </c>
      <c r="O235" s="1" t="s">
        <v>206</v>
      </c>
      <c r="P235" s="9">
        <v>1.4811608054679</v>
      </c>
      <c r="Q235" s="9">
        <v>3.37648224149808E-2</v>
      </c>
      <c r="R235">
        <f>-LOG10(Table7[[#This Row],[Consortia FDR]])</f>
        <v>1.4715355300959303</v>
      </c>
      <c r="T235" s="22" t="s">
        <v>2087</v>
      </c>
      <c r="U235" s="1" t="s">
        <v>182</v>
      </c>
      <c r="V235" s="9">
        <v>1.2317659986405001</v>
      </c>
      <c r="W235" s="9">
        <v>3.5948774274547103E-2</v>
      </c>
      <c r="X235">
        <f t="shared" si="3"/>
        <v>1.4443159129271521</v>
      </c>
      <c r="Y235" t="e">
        <f>VLOOKUP(Table8[[#This Row],[Gene ID]],Table9[Component: Mitochondria],1,0)</f>
        <v>#N/A</v>
      </c>
      <c r="Z235">
        <f>_xlfn.IFNA(Table8[[#This Row],[Component: Mitochondria]], 0)</f>
        <v>0</v>
      </c>
      <c r="AA235" t="e">
        <f>VLOOKUP(Table8[[#This Row],[Gene ID]],Table9[Process: Mitochondrial Translation],1,0)</f>
        <v>#N/A</v>
      </c>
    </row>
    <row r="236" spans="1:27" x14ac:dyDescent="0.35">
      <c r="A236" t="s">
        <v>1368</v>
      </c>
      <c r="B236" t="s">
        <v>108</v>
      </c>
      <c r="C236" s="9">
        <v>5.2205533495586903E-3</v>
      </c>
      <c r="D236" s="21">
        <v>1.3457317035358101</v>
      </c>
      <c r="E236" s="21">
        <v>1.3145137695859699E-2</v>
      </c>
      <c r="F236">
        <f>-LOG10(Table4[[#This Row],[Consortia FDR2]])</f>
        <v>1.8812348602811757</v>
      </c>
      <c r="H236" s="14" t="s">
        <v>1384</v>
      </c>
      <c r="I236" s="1" t="s">
        <v>125</v>
      </c>
      <c r="J236" s="9">
        <v>1.66542114023675</v>
      </c>
      <c r="K236" s="9">
        <v>1.38251185780052E-2</v>
      </c>
      <c r="L236">
        <f>-LOG10(Table6[[#This Row],[Consortia FDR]])</f>
        <v>1.8593311350646757</v>
      </c>
      <c r="N236" s="14" t="s">
        <v>2411</v>
      </c>
      <c r="O236" s="1" t="s">
        <v>1255</v>
      </c>
      <c r="P236" s="9">
        <v>2.1883631676596198</v>
      </c>
      <c r="Q236" s="9">
        <v>3.37648224149808E-2</v>
      </c>
      <c r="R236">
        <f>-LOG10(Table7[[#This Row],[Consortia FDR]])</f>
        <v>1.4715355300959303</v>
      </c>
      <c r="T236" s="22" t="s">
        <v>2396</v>
      </c>
      <c r="U236" s="1" t="s">
        <v>1250</v>
      </c>
      <c r="V236" s="9">
        <v>1.3208598385899899</v>
      </c>
      <c r="W236" s="9">
        <v>3.5948774274547103E-2</v>
      </c>
      <c r="X236">
        <f t="shared" si="3"/>
        <v>1.4443159129271521</v>
      </c>
      <c r="Y236" t="str">
        <f>VLOOKUP(Table8[[#This Row],[Gene ID]],Table9[Component: Mitochondria],1,0)</f>
        <v>ODC1</v>
      </c>
      <c r="Z236" t="str">
        <f>_xlfn.IFNA(Table8[[#This Row],[Component: Mitochondria]], 0)</f>
        <v>ODC1</v>
      </c>
      <c r="AA236" t="e">
        <f>VLOOKUP(Table8[[#This Row],[Gene ID]],Table9[Process: Mitochondrial Translation],1,0)</f>
        <v>#N/A</v>
      </c>
    </row>
    <row r="237" spans="1:27" x14ac:dyDescent="0.35">
      <c r="A237" t="s">
        <v>2241</v>
      </c>
      <c r="B237" t="s">
        <v>1052</v>
      </c>
      <c r="C237" s="9">
        <v>2.80985577811864E-2</v>
      </c>
      <c r="D237" s="21">
        <v>1.9166497426839899</v>
      </c>
      <c r="E237" s="21">
        <v>1.3145137695859699E-2</v>
      </c>
      <c r="F237">
        <f>-LOG10(Table4[[#This Row],[Consortia FDR2]])</f>
        <v>1.8812348602811757</v>
      </c>
      <c r="H237" s="14" t="s">
        <v>2049</v>
      </c>
      <c r="I237" s="1" t="s">
        <v>106</v>
      </c>
      <c r="J237" s="9">
        <v>1.9296525451977999</v>
      </c>
      <c r="K237" s="9">
        <v>1.3882232838419901E-2</v>
      </c>
      <c r="L237">
        <f>-LOG10(Table6[[#This Row],[Consortia FDR]])</f>
        <v>1.8575406757099946</v>
      </c>
      <c r="N237" s="14" t="s">
        <v>2154</v>
      </c>
      <c r="O237" s="1" t="s">
        <v>296</v>
      </c>
      <c r="P237" s="9">
        <v>1.2564532993921</v>
      </c>
      <c r="Q237" s="9">
        <v>3.39341807879611E-2</v>
      </c>
      <c r="R237">
        <f>-LOG10(Table7[[#This Row],[Consortia FDR]])</f>
        <v>1.4693626307383887</v>
      </c>
      <c r="T237" s="22" t="s">
        <v>1100</v>
      </c>
      <c r="U237" s="1" t="s">
        <v>1100</v>
      </c>
      <c r="V237" s="9">
        <v>1.6527137902943001</v>
      </c>
      <c r="W237" s="9">
        <v>3.5948774274547103E-2</v>
      </c>
      <c r="X237">
        <f t="shared" si="3"/>
        <v>1.4443159129271521</v>
      </c>
      <c r="Y237" t="e">
        <f>VLOOKUP(Table8[[#This Row],[Gene ID]],Table9[Component: Mitochondria],1,0)</f>
        <v>#N/A</v>
      </c>
      <c r="Z237">
        <f>_xlfn.IFNA(Table8[[#This Row],[Component: Mitochondria]], 0)</f>
        <v>0</v>
      </c>
      <c r="AA237" t="e">
        <f>VLOOKUP(Table8[[#This Row],[Gene ID]],Table9[Process: Mitochondrial Translation],1,0)</f>
        <v>#N/A</v>
      </c>
    </row>
    <row r="238" spans="1:27" x14ac:dyDescent="0.35">
      <c r="A238" t="s">
        <v>1714</v>
      </c>
      <c r="B238" t="s">
        <v>510</v>
      </c>
      <c r="C238" s="9">
        <v>3.11392150520464E-2</v>
      </c>
      <c r="D238" s="21">
        <v>1.36196148002683</v>
      </c>
      <c r="E238" s="21">
        <v>1.3145137695859699E-2</v>
      </c>
      <c r="F238">
        <f>-LOG10(Table4[[#This Row],[Consortia FDR2]])</f>
        <v>1.8812348602811757</v>
      </c>
      <c r="H238" s="14" t="s">
        <v>2188</v>
      </c>
      <c r="I238" s="1" t="s">
        <v>1002</v>
      </c>
      <c r="J238" s="9">
        <v>1.3988917949767701</v>
      </c>
      <c r="K238" s="9">
        <v>1.3882232838419901E-2</v>
      </c>
      <c r="L238">
        <f>-LOG10(Table6[[#This Row],[Consortia FDR]])</f>
        <v>1.8575406757099946</v>
      </c>
      <c r="N238" s="14" t="s">
        <v>2118</v>
      </c>
      <c r="O238" s="1" t="s">
        <v>940</v>
      </c>
      <c r="P238" s="9">
        <v>1.24569538156254</v>
      </c>
      <c r="Q238" s="9">
        <v>3.4123164073219601E-2</v>
      </c>
      <c r="R238">
        <f>-LOG10(Table7[[#This Row],[Consortia FDR]])</f>
        <v>1.4669507056455158</v>
      </c>
      <c r="T238" s="22" t="s">
        <v>2228</v>
      </c>
      <c r="U238" s="1" t="s">
        <v>431</v>
      </c>
      <c r="V238" s="9">
        <v>1.2651852925745399</v>
      </c>
      <c r="W238" s="9">
        <v>3.5964898544255899E-2</v>
      </c>
      <c r="X238">
        <f t="shared" si="3"/>
        <v>1.4441211604912909</v>
      </c>
      <c r="Y238" t="e">
        <f>VLOOKUP(Table8[[#This Row],[Gene ID]],Table9[Component: Mitochondria],1,0)</f>
        <v>#N/A</v>
      </c>
      <c r="Z238">
        <f>_xlfn.IFNA(Table8[[#This Row],[Component: Mitochondria]], 0)</f>
        <v>0</v>
      </c>
      <c r="AA238" t="e">
        <f>VLOOKUP(Table8[[#This Row],[Gene ID]],Table9[Process: Mitochondrial Translation],1,0)</f>
        <v>#N/A</v>
      </c>
    </row>
    <row r="239" spans="1:27" x14ac:dyDescent="0.35">
      <c r="A239" t="s">
        <v>1718</v>
      </c>
      <c r="B239" t="s">
        <v>1081</v>
      </c>
      <c r="C239" s="9">
        <v>3.11392150520464E-2</v>
      </c>
      <c r="D239" s="21">
        <v>1.5852551117754801</v>
      </c>
      <c r="E239" s="21">
        <v>1.3145137695859699E-2</v>
      </c>
      <c r="F239">
        <f>-LOG10(Table4[[#This Row],[Consortia FDR2]])</f>
        <v>1.8812348602811757</v>
      </c>
      <c r="H239" s="14" t="s">
        <v>1320</v>
      </c>
      <c r="I239" s="1" t="s">
        <v>55</v>
      </c>
      <c r="J239" s="9">
        <v>1.57895717651097</v>
      </c>
      <c r="K239" s="9">
        <v>1.3922981929459601E-2</v>
      </c>
      <c r="L239">
        <f>-LOG10(Table6[[#This Row],[Consortia FDR]])</f>
        <v>1.8562677405286978</v>
      </c>
      <c r="N239" s="14" t="s">
        <v>2353</v>
      </c>
      <c r="O239" s="1" t="s">
        <v>693</v>
      </c>
      <c r="P239" s="9">
        <v>1.2618468558100999</v>
      </c>
      <c r="Q239" s="9">
        <v>3.4140773436563097E-2</v>
      </c>
      <c r="R239">
        <f>-LOG10(Table7[[#This Row],[Consortia FDR]])</f>
        <v>1.4667266444565916</v>
      </c>
      <c r="T239" s="22" t="s">
        <v>2106</v>
      </c>
      <c r="U239" s="1" t="s">
        <v>220</v>
      </c>
      <c r="V239" s="9">
        <v>1.3608568086481201</v>
      </c>
      <c r="W239" s="9">
        <v>3.6196477534684697E-2</v>
      </c>
      <c r="X239">
        <f t="shared" si="3"/>
        <v>1.4413336908392775</v>
      </c>
      <c r="Y239" t="e">
        <f>VLOOKUP(Table8[[#This Row],[Gene ID]],Table9[Component: Mitochondria],1,0)</f>
        <v>#N/A</v>
      </c>
      <c r="Z239">
        <f>_xlfn.IFNA(Table8[[#This Row],[Component: Mitochondria]], 0)</f>
        <v>0</v>
      </c>
      <c r="AA239" t="e">
        <f>VLOOKUP(Table8[[#This Row],[Gene ID]],Table9[Process: Mitochondrial Translation],1,0)</f>
        <v>#N/A</v>
      </c>
    </row>
    <row r="240" spans="1:27" x14ac:dyDescent="0.35">
      <c r="A240" t="s">
        <v>1491</v>
      </c>
      <c r="B240" t="s">
        <v>240</v>
      </c>
      <c r="C240" s="9">
        <v>1.3922981929459601E-2</v>
      </c>
      <c r="D240" s="21">
        <v>1.4156772668578701</v>
      </c>
      <c r="E240" s="21">
        <v>1.3180178859643499E-2</v>
      </c>
      <c r="F240">
        <f>-LOG10(Table4[[#This Row],[Consortia FDR2]])</f>
        <v>1.8800786961737883</v>
      </c>
      <c r="H240" s="14" t="s">
        <v>1377</v>
      </c>
      <c r="I240" s="1" t="s">
        <v>868</v>
      </c>
      <c r="J240" s="9">
        <v>2.0530635983883498</v>
      </c>
      <c r="K240" s="9">
        <v>1.3922981929459601E-2</v>
      </c>
      <c r="L240">
        <f>-LOG10(Table6[[#This Row],[Consortia FDR]])</f>
        <v>1.8562677405286978</v>
      </c>
      <c r="N240" s="14" t="s">
        <v>2077</v>
      </c>
      <c r="O240" s="1" t="s">
        <v>892</v>
      </c>
      <c r="P240" s="9">
        <v>-1.70550401432469</v>
      </c>
      <c r="Q240" s="9">
        <v>3.4147852163420402E-2</v>
      </c>
      <c r="R240">
        <f>-LOG10(Table7[[#This Row],[Consortia FDR]])</f>
        <v>1.4666366074409971</v>
      </c>
      <c r="T240" s="22" t="s">
        <v>2098</v>
      </c>
      <c r="U240" s="1" t="s">
        <v>205</v>
      </c>
      <c r="V240" s="9">
        <v>1.3317445899025799</v>
      </c>
      <c r="W240" s="9">
        <v>3.6266767057804898E-2</v>
      </c>
      <c r="X240">
        <f t="shared" si="3"/>
        <v>1.4404911571721055</v>
      </c>
      <c r="Y240" t="str">
        <f>VLOOKUP(Table8[[#This Row],[Gene ID]],Table9[Component: Mitochondria],1,0)</f>
        <v>FMN1</v>
      </c>
      <c r="Z240" t="str">
        <f>_xlfn.IFNA(Table8[[#This Row],[Component: Mitochondria]], 0)</f>
        <v>FMN1</v>
      </c>
      <c r="AA240" t="e">
        <f>VLOOKUP(Table8[[#This Row],[Gene ID]],Table9[Process: Mitochondrial Translation],1,0)</f>
        <v>#N/A</v>
      </c>
    </row>
    <row r="241" spans="1:27" x14ac:dyDescent="0.35">
      <c r="A241" t="s">
        <v>1961</v>
      </c>
      <c r="B241" t="s">
        <v>750</v>
      </c>
      <c r="C241" s="9">
        <v>4.6249377654891302E-2</v>
      </c>
      <c r="D241" s="21">
        <v>1.3704132136300899</v>
      </c>
      <c r="E241" s="21">
        <v>1.3180178859643499E-2</v>
      </c>
      <c r="F241">
        <f>-LOG10(Table4[[#This Row],[Consortia FDR2]])</f>
        <v>1.8800786961737883</v>
      </c>
      <c r="H241" s="14" t="s">
        <v>2066</v>
      </c>
      <c r="I241" s="1" t="s">
        <v>882</v>
      </c>
      <c r="J241" s="9">
        <v>1.34556623098202</v>
      </c>
      <c r="K241" s="9">
        <v>1.3922981929459601E-2</v>
      </c>
      <c r="L241">
        <f>-LOG10(Table6[[#This Row],[Consortia FDR]])</f>
        <v>1.8562677405286978</v>
      </c>
      <c r="N241" s="14" t="s">
        <v>2237</v>
      </c>
      <c r="O241" s="1" t="s">
        <v>1048</v>
      </c>
      <c r="P241" s="9">
        <v>-1.3873053423794599</v>
      </c>
      <c r="Q241" s="9">
        <v>3.4147852163420402E-2</v>
      </c>
      <c r="R241">
        <f>-LOG10(Table7[[#This Row],[Consortia FDR]])</f>
        <v>1.4666366074409971</v>
      </c>
      <c r="T241" s="22" t="s">
        <v>2133</v>
      </c>
      <c r="U241" s="1" t="s">
        <v>263</v>
      </c>
      <c r="V241" s="9">
        <v>-1.3802706715517099</v>
      </c>
      <c r="W241" s="9">
        <v>3.6477917809587201E-2</v>
      </c>
      <c r="X241">
        <f t="shared" si="3"/>
        <v>1.437969959532621</v>
      </c>
      <c r="Y241" t="e">
        <f>VLOOKUP(Table8[[#This Row],[Gene ID]],Table9[Component: Mitochondria],1,0)</f>
        <v>#N/A</v>
      </c>
      <c r="Z241">
        <f>_xlfn.IFNA(Table8[[#This Row],[Component: Mitochondria]], 0)</f>
        <v>0</v>
      </c>
      <c r="AA241" t="e">
        <f>VLOOKUP(Table8[[#This Row],[Gene ID]],Table9[Process: Mitochondrial Translation],1,0)</f>
        <v>#N/A</v>
      </c>
    </row>
    <row r="242" spans="1:27" x14ac:dyDescent="0.35">
      <c r="A242" t="s">
        <v>1854</v>
      </c>
      <c r="B242" t="s">
        <v>644</v>
      </c>
      <c r="C242" s="9">
        <v>3.95554346657985E-2</v>
      </c>
      <c r="D242" s="21">
        <v>1.4270199547264</v>
      </c>
      <c r="E242" s="21">
        <v>1.32014716136104E-2</v>
      </c>
      <c r="F242">
        <f>-LOG10(Table4[[#This Row],[Consortia FDR2]])</f>
        <v>1.8793776537905846</v>
      </c>
      <c r="H242" s="14" t="s">
        <v>1466</v>
      </c>
      <c r="I242" s="1" t="s">
        <v>217</v>
      </c>
      <c r="J242" s="9">
        <v>2.5341513133468698</v>
      </c>
      <c r="K242" s="9">
        <v>1.3922981929459601E-2</v>
      </c>
      <c r="L242">
        <f>-LOG10(Table6[[#This Row],[Consortia FDR]])</f>
        <v>1.8562677405286978</v>
      </c>
      <c r="N242" s="14" t="s">
        <v>2224</v>
      </c>
      <c r="O242" s="1" t="s">
        <v>415</v>
      </c>
      <c r="P242" s="9">
        <v>-1.47830643458377</v>
      </c>
      <c r="Q242" s="9">
        <v>3.4566716606304698E-2</v>
      </c>
      <c r="R242">
        <f>-LOG10(Table7[[#This Row],[Consortia FDR]])</f>
        <v>1.4613418708910779</v>
      </c>
      <c r="T242" s="22" t="s">
        <v>2083</v>
      </c>
      <c r="U242" s="1" t="s">
        <v>4</v>
      </c>
      <c r="V242" s="9">
        <v>1.21612895606631</v>
      </c>
      <c r="W242" s="9">
        <v>3.6736302711771397E-2</v>
      </c>
      <c r="X242">
        <f t="shared" si="3"/>
        <v>1.4349045549620452</v>
      </c>
      <c r="Y242" t="e">
        <f>VLOOKUP(Table8[[#This Row],[Gene ID]],Table9[Component: Mitochondria],1,0)</f>
        <v>#N/A</v>
      </c>
      <c r="Z242">
        <f>_xlfn.IFNA(Table8[[#This Row],[Component: Mitochondria]], 0)</f>
        <v>0</v>
      </c>
      <c r="AA242" t="e">
        <f>VLOOKUP(Table8[[#This Row],[Gene ID]],Table9[Process: Mitochondrial Translation],1,0)</f>
        <v>#N/A</v>
      </c>
    </row>
    <row r="243" spans="1:27" x14ac:dyDescent="0.35">
      <c r="A243" t="s">
        <v>2190</v>
      </c>
      <c r="B243" t="s">
        <v>359</v>
      </c>
      <c r="C243" s="9">
        <v>2.0991973125253499E-2</v>
      </c>
      <c r="D243" s="21">
        <v>1.3818046920212801</v>
      </c>
      <c r="E243" s="21">
        <v>1.3216626832369601E-2</v>
      </c>
      <c r="F243">
        <f>-LOG10(Table4[[#This Row],[Consortia FDR2]])</f>
        <v>1.8788793720073873</v>
      </c>
      <c r="H243" s="14" t="s">
        <v>1633</v>
      </c>
      <c r="I243" s="1" t="s">
        <v>413</v>
      </c>
      <c r="J243" s="9">
        <v>1.5941339446881599</v>
      </c>
      <c r="K243" s="9">
        <v>1.3922981929459601E-2</v>
      </c>
      <c r="L243">
        <f>-LOG10(Table6[[#This Row],[Consortia FDR]])</f>
        <v>1.8562677405286978</v>
      </c>
      <c r="N243" s="14" t="s">
        <v>2352</v>
      </c>
      <c r="O243" s="1" t="s">
        <v>692</v>
      </c>
      <c r="P243" s="9">
        <v>1.3088782797096401</v>
      </c>
      <c r="Q243" s="9">
        <v>3.4673781943955602E-2</v>
      </c>
      <c r="R243">
        <f>-LOG10(Table7[[#This Row],[Consortia FDR]])</f>
        <v>1.4599987863270687</v>
      </c>
      <c r="T243" s="22" t="s">
        <v>2284</v>
      </c>
      <c r="U243" s="1" t="s">
        <v>1101</v>
      </c>
      <c r="V243" s="9">
        <v>1.6104630678707399</v>
      </c>
      <c r="W243" s="9">
        <v>3.68539202087683E-2</v>
      </c>
      <c r="X243">
        <f t="shared" si="3"/>
        <v>1.4335163087687655</v>
      </c>
      <c r="Y243" t="e">
        <f>VLOOKUP(Table8[[#This Row],[Gene ID]],Table9[Component: Mitochondria],1,0)</f>
        <v>#N/A</v>
      </c>
      <c r="Z243">
        <f>_xlfn.IFNA(Table8[[#This Row],[Component: Mitochondria]], 0)</f>
        <v>0</v>
      </c>
      <c r="AA243" t="e">
        <f>VLOOKUP(Table8[[#This Row],[Gene ID]],Table9[Process: Mitochondrial Translation],1,0)</f>
        <v>#N/A</v>
      </c>
    </row>
    <row r="244" spans="1:27" x14ac:dyDescent="0.35">
      <c r="A244" t="s">
        <v>1559</v>
      </c>
      <c r="B244" t="s">
        <v>325</v>
      </c>
      <c r="C244" s="9">
        <v>1.8583321202167501E-2</v>
      </c>
      <c r="D244" s="21">
        <v>1.4209864678494999</v>
      </c>
      <c r="E244" s="21">
        <v>1.32879814391048E-2</v>
      </c>
      <c r="F244">
        <f>-LOG10(Table4[[#This Row],[Consortia FDR2]])</f>
        <v>1.8765409871867036</v>
      </c>
      <c r="H244" s="14" t="s">
        <v>1778</v>
      </c>
      <c r="I244" s="1" t="s">
        <v>1120</v>
      </c>
      <c r="J244" s="9">
        <v>2.9508128316028999</v>
      </c>
      <c r="K244" s="9">
        <v>1.3922981929459601E-2</v>
      </c>
      <c r="L244">
        <f>-LOG10(Table6[[#This Row],[Consortia FDR]])</f>
        <v>1.8562677405286978</v>
      </c>
      <c r="N244" s="14" t="s">
        <v>2389</v>
      </c>
      <c r="O244" s="1" t="s">
        <v>761</v>
      </c>
      <c r="P244" s="9">
        <v>1.2571405487662</v>
      </c>
      <c r="Q244" s="9">
        <v>3.4673781943955602E-2</v>
      </c>
      <c r="R244">
        <f>-LOG10(Table7[[#This Row],[Consortia FDR]])</f>
        <v>1.4599987863270687</v>
      </c>
      <c r="T244" s="22" t="s">
        <v>2119</v>
      </c>
      <c r="U244" s="1" t="s">
        <v>235</v>
      </c>
      <c r="V244" s="9">
        <v>1.4426467975031201</v>
      </c>
      <c r="W244" s="9">
        <v>3.69612580940177E-2</v>
      </c>
      <c r="X244">
        <f t="shared" si="3"/>
        <v>1.4322532546058662</v>
      </c>
      <c r="Y244" t="str">
        <f>VLOOKUP(Table8[[#This Row],[Gene ID]],Table9[Component: Mitochondria],1,0)</f>
        <v>MZM1</v>
      </c>
      <c r="Z244" t="str">
        <f>_xlfn.IFNA(Table8[[#This Row],[Component: Mitochondria]], 0)</f>
        <v>MZM1</v>
      </c>
      <c r="AA244" t="e">
        <f>VLOOKUP(Table8[[#This Row],[Gene ID]],Table9[Process: Mitochondrial Translation],1,0)</f>
        <v>#N/A</v>
      </c>
    </row>
    <row r="245" spans="1:27" x14ac:dyDescent="0.35">
      <c r="A245" t="s">
        <v>1862</v>
      </c>
      <c r="B245" t="s">
        <v>655</v>
      </c>
      <c r="C245" s="9">
        <v>4.0676295345053098E-2</v>
      </c>
      <c r="D245" s="21">
        <v>1.98322691324255</v>
      </c>
      <c r="E245" s="21">
        <v>1.32879814391048E-2</v>
      </c>
      <c r="F245">
        <f>-LOG10(Table4[[#This Row],[Consortia FDR2]])</f>
        <v>1.8765409871867036</v>
      </c>
      <c r="H245" s="14" t="s">
        <v>2354</v>
      </c>
      <c r="I245" s="1" t="s">
        <v>694</v>
      </c>
      <c r="J245" s="9">
        <v>1.3952772711334001</v>
      </c>
      <c r="K245" s="9">
        <v>1.3922981929459601E-2</v>
      </c>
      <c r="L245">
        <f>-LOG10(Table6[[#This Row],[Consortia FDR]])</f>
        <v>1.8562677405286978</v>
      </c>
      <c r="N245" s="14" t="s">
        <v>2043</v>
      </c>
      <c r="O245" s="1" t="s">
        <v>99</v>
      </c>
      <c r="P245" s="9">
        <v>-1.3052057539058599</v>
      </c>
      <c r="Q245" s="9">
        <v>3.4824329915635402E-2</v>
      </c>
      <c r="R245">
        <f>-LOG10(Table7[[#This Row],[Consortia FDR]])</f>
        <v>1.4581172314507831</v>
      </c>
      <c r="T245" s="22" t="s">
        <v>2379</v>
      </c>
      <c r="U245" s="1" t="s">
        <v>35</v>
      </c>
      <c r="V245" s="9">
        <v>-1.3077109796792199</v>
      </c>
      <c r="W245" s="9">
        <v>3.7165783542924997E-2</v>
      </c>
      <c r="X245">
        <f t="shared" si="3"/>
        <v>1.4298567068060986</v>
      </c>
      <c r="Y245" t="e">
        <f>VLOOKUP(Table8[[#This Row],[Gene ID]],Table9[Component: Mitochondria],1,0)</f>
        <v>#N/A</v>
      </c>
      <c r="Z245">
        <f>_xlfn.IFNA(Table8[[#This Row],[Component: Mitochondria]], 0)</f>
        <v>0</v>
      </c>
      <c r="AA245" t="e">
        <f>VLOOKUP(Table8[[#This Row],[Gene ID]],Table9[Process: Mitochondrial Translation],1,0)</f>
        <v>#N/A</v>
      </c>
    </row>
    <row r="246" spans="1:27" x14ac:dyDescent="0.35">
      <c r="A246" t="s">
        <v>1356</v>
      </c>
      <c r="B246" t="s">
        <v>97</v>
      </c>
      <c r="C246" s="9">
        <v>4.0741598031202196E-3</v>
      </c>
      <c r="D246" s="21">
        <v>-1.63419485468783</v>
      </c>
      <c r="E246" s="21">
        <v>1.33660564453216E-2</v>
      </c>
      <c r="F246">
        <f>-LOG10(Table4[[#This Row],[Consortia FDR2]])</f>
        <v>1.8739967091677394</v>
      </c>
      <c r="H246" s="14" t="s">
        <v>1976</v>
      </c>
      <c r="I246" s="1" t="s">
        <v>778</v>
      </c>
      <c r="J246" s="9">
        <v>1.7146206595242901</v>
      </c>
      <c r="K246" s="9">
        <v>1.3922981929459601E-2</v>
      </c>
      <c r="L246">
        <f>-LOG10(Table6[[#This Row],[Consortia FDR]])</f>
        <v>1.8562677405286978</v>
      </c>
      <c r="N246" s="14" t="s">
        <v>2207</v>
      </c>
      <c r="O246" s="1" t="s">
        <v>1021</v>
      </c>
      <c r="P246" s="9">
        <v>1.23182080430065</v>
      </c>
      <c r="Q246" s="9">
        <v>3.4824329915635402E-2</v>
      </c>
      <c r="R246">
        <f>-LOG10(Table7[[#This Row],[Consortia FDR]])</f>
        <v>1.4581172314507831</v>
      </c>
      <c r="T246" s="22" t="s">
        <v>2082</v>
      </c>
      <c r="U246" s="1" t="s">
        <v>177</v>
      </c>
      <c r="V246" s="9">
        <v>1.39240755593083</v>
      </c>
      <c r="W246" s="9">
        <v>3.7173668794221897E-2</v>
      </c>
      <c r="X246">
        <f t="shared" si="3"/>
        <v>1.4297645748080319</v>
      </c>
      <c r="Y246" t="e">
        <f>VLOOKUP(Table8[[#This Row],[Gene ID]],Table9[Component: Mitochondria],1,0)</f>
        <v>#N/A</v>
      </c>
      <c r="Z246">
        <f>_xlfn.IFNA(Table8[[#This Row],[Component: Mitochondria]], 0)</f>
        <v>0</v>
      </c>
      <c r="AA246" t="e">
        <f>VLOOKUP(Table8[[#This Row],[Gene ID]],Table9[Process: Mitochondrial Translation],1,0)</f>
        <v>#N/A</v>
      </c>
    </row>
    <row r="247" spans="1:27" x14ac:dyDescent="0.35">
      <c r="A247" t="s">
        <v>1546</v>
      </c>
      <c r="B247" t="s">
        <v>313</v>
      </c>
      <c r="C247" s="9">
        <v>1.8031784538108501E-2</v>
      </c>
      <c r="D247" s="21">
        <v>4.0095492516986404</v>
      </c>
      <c r="E247" s="21">
        <v>1.33660564453216E-2</v>
      </c>
      <c r="F247">
        <f>-LOG10(Table4[[#This Row],[Consortia FDR2]])</f>
        <v>1.8739967091677394</v>
      </c>
      <c r="H247" s="14" t="s">
        <v>1666</v>
      </c>
      <c r="I247" s="1" t="s">
        <v>1046</v>
      </c>
      <c r="J247" s="9">
        <v>1.35102511441124</v>
      </c>
      <c r="K247" s="9">
        <v>1.41581848486384E-2</v>
      </c>
      <c r="L247">
        <f>-LOG10(Table6[[#This Row],[Consortia FDR]])</f>
        <v>1.8489924218405078</v>
      </c>
      <c r="N247" s="14" t="s">
        <v>2260</v>
      </c>
      <c r="O247" s="1" t="s">
        <v>1072</v>
      </c>
      <c r="P247" s="9">
        <v>1.7593285180515399</v>
      </c>
      <c r="Q247" s="9">
        <v>3.4824329915635402E-2</v>
      </c>
      <c r="R247">
        <f>-LOG10(Table7[[#This Row],[Consortia FDR]])</f>
        <v>1.4581172314507831</v>
      </c>
      <c r="T247" s="22" t="s">
        <v>317</v>
      </c>
      <c r="U247" s="1" t="s">
        <v>317</v>
      </c>
      <c r="V247" s="9">
        <v>-1.9815969296140701</v>
      </c>
      <c r="W247" s="9">
        <v>3.7332267655798203E-2</v>
      </c>
      <c r="X247">
        <f t="shared" si="3"/>
        <v>1.4279156291337309</v>
      </c>
      <c r="Y247" t="e">
        <f>VLOOKUP(Table8[[#This Row],[Gene ID]],Table9[Component: Mitochondria],1,0)</f>
        <v>#N/A</v>
      </c>
      <c r="Z247">
        <f>_xlfn.IFNA(Table8[[#This Row],[Component: Mitochondria]], 0)</f>
        <v>0</v>
      </c>
      <c r="AA247" t="e">
        <f>VLOOKUP(Table8[[#This Row],[Gene ID]],Table9[Process: Mitochondrial Translation],1,0)</f>
        <v>#N/A</v>
      </c>
    </row>
    <row r="248" spans="1:27" x14ac:dyDescent="0.35">
      <c r="A248" t="s">
        <v>1342</v>
      </c>
      <c r="B248" t="s">
        <v>849</v>
      </c>
      <c r="C248" s="9">
        <v>3.4565174640031602E-3</v>
      </c>
      <c r="D248" s="21">
        <v>1.4870934478644999</v>
      </c>
      <c r="E248" s="21">
        <v>1.3449606244820601E-2</v>
      </c>
      <c r="F248">
        <f>-LOG10(Table4[[#This Row],[Consortia FDR2]])</f>
        <v>1.8712904300262438</v>
      </c>
      <c r="H248" s="14" t="s">
        <v>2081</v>
      </c>
      <c r="I248" s="1" t="s">
        <v>176</v>
      </c>
      <c r="J248" s="9">
        <v>1.4235021335018601</v>
      </c>
      <c r="K248" s="9">
        <v>1.4184034121399999E-2</v>
      </c>
      <c r="L248">
        <f>-LOG10(Table6[[#This Row],[Consortia FDR]])</f>
        <v>1.8482002326582729</v>
      </c>
      <c r="N248" s="14" t="s">
        <v>2321</v>
      </c>
      <c r="O248" s="1" t="s">
        <v>643</v>
      </c>
      <c r="P248" s="9">
        <v>1.2543085316459801</v>
      </c>
      <c r="Q248" s="9">
        <v>3.4824329915635402E-2</v>
      </c>
      <c r="R248">
        <f>-LOG10(Table7[[#This Row],[Consortia FDR]])</f>
        <v>1.4581172314507831</v>
      </c>
      <c r="T248" s="22" t="s">
        <v>2322</v>
      </c>
      <c r="U248" s="1" t="s">
        <v>1167</v>
      </c>
      <c r="V248" s="9">
        <v>-1.55286899929609</v>
      </c>
      <c r="W248" s="9">
        <v>3.7359512558694401E-2</v>
      </c>
      <c r="X248">
        <f t="shared" si="3"/>
        <v>1.4275987987816199</v>
      </c>
      <c r="Y248" t="e">
        <f>VLOOKUP(Table8[[#This Row],[Gene ID]],Table9[Component: Mitochondria],1,0)</f>
        <v>#N/A</v>
      </c>
      <c r="Z248">
        <f>_xlfn.IFNA(Table8[[#This Row],[Component: Mitochondria]], 0)</f>
        <v>0</v>
      </c>
      <c r="AA248" t="e">
        <f>VLOOKUP(Table8[[#This Row],[Gene ID]],Table9[Process: Mitochondrial Translation],1,0)</f>
        <v>#N/A</v>
      </c>
    </row>
    <row r="249" spans="1:27" x14ac:dyDescent="0.35">
      <c r="A249" t="s">
        <v>2386</v>
      </c>
      <c r="B249" t="s">
        <v>756</v>
      </c>
      <c r="C249" s="9">
        <v>4.6678396514324899E-2</v>
      </c>
      <c r="D249" s="21">
        <v>1.2840073071467899</v>
      </c>
      <c r="E249" s="21">
        <v>1.3449606244820601E-2</v>
      </c>
      <c r="F249">
        <f>-LOG10(Table4[[#This Row],[Consortia FDR2]])</f>
        <v>1.8712904300262438</v>
      </c>
      <c r="H249" s="14" t="s">
        <v>2054</v>
      </c>
      <c r="I249" s="1" t="s">
        <v>871</v>
      </c>
      <c r="J249" s="9">
        <v>1.35846026496016</v>
      </c>
      <c r="K249" s="9">
        <v>1.44421631793555E-2</v>
      </c>
      <c r="L249">
        <f>-LOG10(Table6[[#This Row],[Consortia FDR]])</f>
        <v>1.8403677522998301</v>
      </c>
      <c r="N249" s="14" t="s">
        <v>2340</v>
      </c>
      <c r="O249" s="1" t="s">
        <v>1188</v>
      </c>
      <c r="P249" s="9">
        <v>1.2485916002223101</v>
      </c>
      <c r="Q249" s="9">
        <v>3.4837658720141697E-2</v>
      </c>
      <c r="R249">
        <f>-LOG10(Table7[[#This Row],[Consortia FDR]])</f>
        <v>1.4579510396313575</v>
      </c>
      <c r="T249" s="22" t="s">
        <v>2221</v>
      </c>
      <c r="U249" s="1" t="s">
        <v>410</v>
      </c>
      <c r="V249" s="9">
        <v>1.4724804155840101</v>
      </c>
      <c r="W249" s="9">
        <v>3.7359512558694401E-2</v>
      </c>
      <c r="X249">
        <f t="shared" si="3"/>
        <v>1.4275987987816199</v>
      </c>
      <c r="Y249" t="str">
        <f>VLOOKUP(Table8[[#This Row],[Gene ID]],Table9[Component: Mitochondria],1,0)</f>
        <v>RSM25</v>
      </c>
      <c r="Z249" t="str">
        <f>_xlfn.IFNA(Table8[[#This Row],[Component: Mitochondria]], 0)</f>
        <v>RSM25</v>
      </c>
      <c r="AA249" t="str">
        <f>VLOOKUP(Table8[[#This Row],[Gene ID]],Table9[Process: Mitochondrial Translation],1,0)</f>
        <v>RSM25</v>
      </c>
    </row>
    <row r="250" spans="1:27" x14ac:dyDescent="0.35">
      <c r="A250" t="s">
        <v>1424</v>
      </c>
      <c r="B250" t="s">
        <v>170</v>
      </c>
      <c r="C250" s="9">
        <v>9.0939920440587206E-3</v>
      </c>
      <c r="D250" s="21">
        <v>1.36839954124653</v>
      </c>
      <c r="E250" s="21">
        <v>1.36013692803237E-2</v>
      </c>
      <c r="F250">
        <f>-LOG10(Table4[[#This Row],[Consortia FDR2]])</f>
        <v>1.8664173680301992</v>
      </c>
      <c r="H250" s="14" t="s">
        <v>529</v>
      </c>
      <c r="I250" s="1" t="s">
        <v>529</v>
      </c>
      <c r="J250" s="9">
        <v>2.02533411312641</v>
      </c>
      <c r="K250" s="9">
        <v>1.45111625608182E-2</v>
      </c>
      <c r="L250">
        <f>-LOG10(Table6[[#This Row],[Consortia FDR]])</f>
        <v>1.8382977926950748</v>
      </c>
      <c r="N250" s="14" t="s">
        <v>2015</v>
      </c>
      <c r="O250" s="1" t="s">
        <v>43</v>
      </c>
      <c r="P250" s="9">
        <v>1.69667596469865</v>
      </c>
      <c r="Q250" s="9">
        <v>3.4924077534210299E-2</v>
      </c>
      <c r="R250">
        <f>-LOG10(Table7[[#This Row],[Consortia FDR]])</f>
        <v>1.4568750562830166</v>
      </c>
      <c r="T250" s="22" t="s">
        <v>2419</v>
      </c>
      <c r="U250" s="1" t="s">
        <v>1264</v>
      </c>
      <c r="V250" s="9">
        <v>1.2323615355548201</v>
      </c>
      <c r="W250" s="9">
        <v>3.7427791043071201E-2</v>
      </c>
      <c r="X250">
        <f t="shared" si="3"/>
        <v>1.4268058038263753</v>
      </c>
      <c r="Y250" t="str">
        <f>VLOOKUP(Table8[[#This Row],[Gene ID]],Table9[Component: Mitochondria],1,0)</f>
        <v>RHO1</v>
      </c>
      <c r="Z250" t="str">
        <f>_xlfn.IFNA(Table8[[#This Row],[Component: Mitochondria]], 0)</f>
        <v>RHO1</v>
      </c>
      <c r="AA250" t="e">
        <f>VLOOKUP(Table8[[#This Row],[Gene ID]],Table9[Process: Mitochondrial Translation],1,0)</f>
        <v>#N/A</v>
      </c>
    </row>
    <row r="251" spans="1:27" x14ac:dyDescent="0.35">
      <c r="A251" t="s">
        <v>1540</v>
      </c>
      <c r="B251" t="s">
        <v>981</v>
      </c>
      <c r="C251" s="9">
        <v>1.7718862129916E-2</v>
      </c>
      <c r="D251" s="21">
        <v>1.37775711815855</v>
      </c>
      <c r="E251" s="21">
        <v>1.36013692803237E-2</v>
      </c>
      <c r="F251">
        <f>-LOG10(Table4[[#This Row],[Consortia FDR2]])</f>
        <v>1.8664173680301992</v>
      </c>
      <c r="H251" s="14" t="s">
        <v>461</v>
      </c>
      <c r="I251" s="1" t="s">
        <v>461</v>
      </c>
      <c r="J251" s="9">
        <v>1.43895229876786</v>
      </c>
      <c r="K251" s="9">
        <v>1.47352454516275E-2</v>
      </c>
      <c r="L251">
        <f>-LOG10(Table6[[#This Row],[Consortia FDR]])</f>
        <v>1.8316426255147982</v>
      </c>
      <c r="N251" s="14" t="s">
        <v>2369</v>
      </c>
      <c r="O251" s="1" t="s">
        <v>1224</v>
      </c>
      <c r="P251" s="9">
        <v>1.2951703805042001</v>
      </c>
      <c r="Q251" s="9">
        <v>3.4956822144201601E-2</v>
      </c>
      <c r="R251">
        <f>-LOG10(Table7[[#This Row],[Consortia FDR]])</f>
        <v>1.4564680550985001</v>
      </c>
      <c r="T251" s="22" t="s">
        <v>2274</v>
      </c>
      <c r="U251" s="1" t="s">
        <v>538</v>
      </c>
      <c r="V251" s="9">
        <v>1.21351815974191</v>
      </c>
      <c r="W251" s="9">
        <v>3.7527511398521902E-2</v>
      </c>
      <c r="X251">
        <f t="shared" si="3"/>
        <v>1.4256502344604707</v>
      </c>
      <c r="Y251" t="e">
        <f>VLOOKUP(Table8[[#This Row],[Gene ID]],Table9[Component: Mitochondria],1,0)</f>
        <v>#N/A</v>
      </c>
      <c r="Z251">
        <f>_xlfn.IFNA(Table8[[#This Row],[Component: Mitochondria]], 0)</f>
        <v>0</v>
      </c>
      <c r="AA251" t="e">
        <f>VLOOKUP(Table8[[#This Row],[Gene ID]],Table9[Process: Mitochondrial Translation],1,0)</f>
        <v>#N/A</v>
      </c>
    </row>
    <row r="252" spans="1:27" x14ac:dyDescent="0.35">
      <c r="A252" t="s">
        <v>2194</v>
      </c>
      <c r="B252" t="s">
        <v>1010</v>
      </c>
      <c r="C252" s="9">
        <v>2.1800056410031701E-2</v>
      </c>
      <c r="D252" s="21">
        <v>1.52514400847821</v>
      </c>
      <c r="E252" s="21">
        <v>1.36013692803237E-2</v>
      </c>
      <c r="F252">
        <f>-LOG10(Table4[[#This Row],[Consortia FDR2]])</f>
        <v>1.8664173680301992</v>
      </c>
      <c r="H252" s="14" t="s">
        <v>1507</v>
      </c>
      <c r="I252" s="1" t="s">
        <v>264</v>
      </c>
      <c r="J252" s="9">
        <v>1.7766168399618301</v>
      </c>
      <c r="K252" s="9">
        <v>1.4889756398493E-2</v>
      </c>
      <c r="L252">
        <f>-LOG10(Table6[[#This Row],[Consortia FDR]])</f>
        <v>1.8271124073959562</v>
      </c>
      <c r="N252" s="14" t="s">
        <v>2394</v>
      </c>
      <c r="O252" s="1" t="s">
        <v>765</v>
      </c>
      <c r="P252" s="9">
        <v>1.5234529346861201</v>
      </c>
      <c r="Q252" s="9">
        <v>3.49818526263019E-2</v>
      </c>
      <c r="R252">
        <f>-LOG10(Table7[[#This Row],[Consortia FDR]])</f>
        <v>1.456157194169112</v>
      </c>
      <c r="T252" s="22" t="s">
        <v>2109</v>
      </c>
      <c r="U252" s="1" t="s">
        <v>224</v>
      </c>
      <c r="V252" s="9">
        <v>1.25954057551631</v>
      </c>
      <c r="W252" s="9">
        <v>3.7527511398521902E-2</v>
      </c>
      <c r="X252">
        <f t="shared" si="3"/>
        <v>1.4256502344604707</v>
      </c>
      <c r="Y252" t="e">
        <f>VLOOKUP(Table8[[#This Row],[Gene ID]],Table9[Component: Mitochondria],1,0)</f>
        <v>#N/A</v>
      </c>
      <c r="Z252">
        <f>_xlfn.IFNA(Table8[[#This Row],[Component: Mitochondria]], 0)</f>
        <v>0</v>
      </c>
      <c r="AA252" t="e">
        <f>VLOOKUP(Table8[[#This Row],[Gene ID]],Table9[Process: Mitochondrial Translation],1,0)</f>
        <v>#N/A</v>
      </c>
    </row>
    <row r="253" spans="1:27" x14ac:dyDescent="0.35">
      <c r="A253" t="s">
        <v>435</v>
      </c>
      <c r="B253" t="s">
        <v>435</v>
      </c>
      <c r="C253" s="9">
        <v>2.603096606639E-2</v>
      </c>
      <c r="D253" s="21">
        <v>-2.6523318941514198</v>
      </c>
      <c r="E253" s="21">
        <v>1.3603222933393E-2</v>
      </c>
      <c r="F253">
        <f>-LOG10(Table4[[#This Row],[Consortia FDR2]])</f>
        <v>1.8663581845442436</v>
      </c>
      <c r="H253" s="14" t="s">
        <v>1596</v>
      </c>
      <c r="I253" s="1" t="s">
        <v>1013</v>
      </c>
      <c r="J253" s="9">
        <v>1.3193781325856699</v>
      </c>
      <c r="K253" s="9">
        <v>1.4889756398493E-2</v>
      </c>
      <c r="L253">
        <f>-LOG10(Table6[[#This Row],[Consortia FDR]])</f>
        <v>1.8271124073959562</v>
      </c>
      <c r="N253" s="14" t="s">
        <v>2269</v>
      </c>
      <c r="O253" s="1" t="s">
        <v>521</v>
      </c>
      <c r="P253" s="9">
        <v>-1.26400613397349</v>
      </c>
      <c r="Q253" s="9">
        <v>3.5079235467814197E-2</v>
      </c>
      <c r="R253">
        <f>-LOG10(Table7[[#This Row],[Consortia FDR]])</f>
        <v>1.4549498804065595</v>
      </c>
      <c r="T253" s="22" t="s">
        <v>2250</v>
      </c>
      <c r="U253" s="1" t="s">
        <v>478</v>
      </c>
      <c r="V253" s="9">
        <v>1.4883039233659401</v>
      </c>
      <c r="W253" s="9">
        <v>3.7527511398521902E-2</v>
      </c>
      <c r="X253">
        <f t="shared" si="3"/>
        <v>1.4256502344604707</v>
      </c>
      <c r="Y253" t="str">
        <f>VLOOKUP(Table8[[#This Row],[Gene ID]],Table9[Component: Mitochondria],1,0)</f>
        <v>RSM7</v>
      </c>
      <c r="Z253" t="str">
        <f>_xlfn.IFNA(Table8[[#This Row],[Component: Mitochondria]], 0)</f>
        <v>RSM7</v>
      </c>
      <c r="AA253" t="str">
        <f>VLOOKUP(Table8[[#This Row],[Gene ID]],Table9[Process: Mitochondrial Translation],1,0)</f>
        <v>RSM7</v>
      </c>
    </row>
    <row r="254" spans="1:27" x14ac:dyDescent="0.35">
      <c r="A254" t="s">
        <v>1791</v>
      </c>
      <c r="B254" t="s">
        <v>1127</v>
      </c>
      <c r="C254" s="9">
        <v>3.5268961040963401E-2</v>
      </c>
      <c r="D254" s="21">
        <v>2.1947534551253298</v>
      </c>
      <c r="E254" s="21">
        <v>1.3723116332786001E-2</v>
      </c>
      <c r="F254">
        <f>-LOG10(Table4[[#This Row],[Consortia FDR2]])</f>
        <v>1.8625472550686948</v>
      </c>
      <c r="H254" s="14" t="s">
        <v>2209</v>
      </c>
      <c r="I254" s="1" t="s">
        <v>1025</v>
      </c>
      <c r="J254" s="9">
        <v>1.32083066273876</v>
      </c>
      <c r="K254" s="9">
        <v>1.4889756398493E-2</v>
      </c>
      <c r="L254">
        <f>-LOG10(Table6[[#This Row],[Consortia FDR]])</f>
        <v>1.8271124073959562</v>
      </c>
      <c r="N254" s="14" t="s">
        <v>50</v>
      </c>
      <c r="O254" s="1" t="s">
        <v>50</v>
      </c>
      <c r="P254" s="9">
        <v>1.44101048708611</v>
      </c>
      <c r="Q254" s="9">
        <v>3.51158662276988E-2</v>
      </c>
      <c r="R254">
        <f>-LOG10(Table7[[#This Row],[Consortia FDR]])</f>
        <v>1.4544966140690057</v>
      </c>
      <c r="T254" s="22" t="s">
        <v>2323</v>
      </c>
      <c r="U254" s="1" t="s">
        <v>645</v>
      </c>
      <c r="V254" s="9">
        <v>1.29298327788287</v>
      </c>
      <c r="W254" s="9">
        <v>3.7527511398521902E-2</v>
      </c>
      <c r="X254">
        <f t="shared" si="3"/>
        <v>1.4256502344604707</v>
      </c>
      <c r="Y254" t="e">
        <f>VLOOKUP(Table8[[#This Row],[Gene ID]],Table9[Component: Mitochondria],1,0)</f>
        <v>#N/A</v>
      </c>
      <c r="Z254">
        <f>_xlfn.IFNA(Table8[[#This Row],[Component: Mitochondria]], 0)</f>
        <v>0</v>
      </c>
      <c r="AA254" t="e">
        <f>VLOOKUP(Table8[[#This Row],[Gene ID]],Table9[Process: Mitochondrial Translation],1,0)</f>
        <v>#N/A</v>
      </c>
    </row>
    <row r="255" spans="1:27" x14ac:dyDescent="0.35">
      <c r="A255" t="s">
        <v>1807</v>
      </c>
      <c r="B255" t="s">
        <v>604</v>
      </c>
      <c r="C255" s="9">
        <v>3.6736302711771397E-2</v>
      </c>
      <c r="D255" s="21">
        <v>1.5010404527982999</v>
      </c>
      <c r="E255" s="21">
        <v>1.3791682151186001E-2</v>
      </c>
      <c r="F255">
        <f>-LOG10(Table4[[#This Row],[Consortia FDR2]])</f>
        <v>1.8603827603343748</v>
      </c>
      <c r="H255" s="14" t="s">
        <v>2336</v>
      </c>
      <c r="I255" s="1" t="s">
        <v>669</v>
      </c>
      <c r="J255" s="9">
        <v>1.47658231842136</v>
      </c>
      <c r="K255" s="9">
        <v>1.4889756398493E-2</v>
      </c>
      <c r="L255">
        <f>-LOG10(Table6[[#This Row],[Consortia FDR]])</f>
        <v>1.8271124073959562</v>
      </c>
      <c r="N255" s="14" t="s">
        <v>2027</v>
      </c>
      <c r="O255" s="1" t="s">
        <v>835</v>
      </c>
      <c r="P255" s="9">
        <v>1.23156123842704</v>
      </c>
      <c r="Q255" s="9">
        <v>3.51158662276988E-2</v>
      </c>
      <c r="R255">
        <f>-LOG10(Table7[[#This Row],[Consortia FDR]])</f>
        <v>1.4544966140690057</v>
      </c>
      <c r="T255" s="22" t="s">
        <v>2169</v>
      </c>
      <c r="U255" s="1" t="s">
        <v>320</v>
      </c>
      <c r="V255" s="9">
        <v>-1.2946246522121301</v>
      </c>
      <c r="W255" s="9">
        <v>3.7612783283455999E-2</v>
      </c>
      <c r="X255">
        <f t="shared" si="3"/>
        <v>1.4246645283185708</v>
      </c>
      <c r="Y255" t="e">
        <f>VLOOKUP(Table8[[#This Row],[Gene ID]],Table9[Component: Mitochondria],1,0)</f>
        <v>#N/A</v>
      </c>
      <c r="Z255">
        <f>_xlfn.IFNA(Table8[[#This Row],[Component: Mitochondria]], 0)</f>
        <v>0</v>
      </c>
      <c r="AA255" t="e">
        <f>VLOOKUP(Table8[[#This Row],[Gene ID]],Table9[Process: Mitochondrial Translation],1,0)</f>
        <v>#N/A</v>
      </c>
    </row>
    <row r="256" spans="1:27" x14ac:dyDescent="0.35">
      <c r="A256" t="s">
        <v>1836</v>
      </c>
      <c r="B256" t="s">
        <v>630</v>
      </c>
      <c r="C256" s="9">
        <v>3.7890611731386303E-2</v>
      </c>
      <c r="D256" s="21">
        <v>3.49533772536634</v>
      </c>
      <c r="E256" s="21">
        <v>1.3791682151186001E-2</v>
      </c>
      <c r="F256">
        <f>-LOG10(Table4[[#This Row],[Consortia FDR2]])</f>
        <v>1.8603827603343748</v>
      </c>
      <c r="H256" s="14" t="s">
        <v>2044</v>
      </c>
      <c r="I256" s="1" t="s">
        <v>102</v>
      </c>
      <c r="J256" s="9">
        <v>-1.32802272161112</v>
      </c>
      <c r="K256" s="9">
        <v>1.5009556861677899E-2</v>
      </c>
      <c r="L256">
        <f>-LOG10(Table6[[#This Row],[Consortia FDR]])</f>
        <v>1.8236321295667857</v>
      </c>
      <c r="N256" s="14" t="s">
        <v>2135</v>
      </c>
      <c r="O256" s="1" t="s">
        <v>265</v>
      </c>
      <c r="P256" s="9">
        <v>1.97325523802324</v>
      </c>
      <c r="Q256" s="9">
        <v>3.51158662276988E-2</v>
      </c>
      <c r="R256">
        <f>-LOG10(Table7[[#This Row],[Consortia FDR]])</f>
        <v>1.4544966140690057</v>
      </c>
      <c r="T256" s="22" t="s">
        <v>2335</v>
      </c>
      <c r="U256" s="1" t="s">
        <v>668</v>
      </c>
      <c r="V256" s="9">
        <v>-1.7107619885886001</v>
      </c>
      <c r="W256" s="9">
        <v>3.7831503894271201E-2</v>
      </c>
      <c r="X256">
        <f t="shared" si="3"/>
        <v>1.4221463941024088</v>
      </c>
      <c r="Y256" t="e">
        <f>VLOOKUP(Table8[[#This Row],[Gene ID]],Table9[Component: Mitochondria],1,0)</f>
        <v>#N/A</v>
      </c>
      <c r="Z256">
        <f>_xlfn.IFNA(Table8[[#This Row],[Component: Mitochondria]], 0)</f>
        <v>0</v>
      </c>
      <c r="AA256" t="e">
        <f>VLOOKUP(Table8[[#This Row],[Gene ID]],Table9[Process: Mitochondrial Translation],1,0)</f>
        <v>#N/A</v>
      </c>
    </row>
    <row r="257" spans="1:27" x14ac:dyDescent="0.35">
      <c r="A257" t="s">
        <v>1384</v>
      </c>
      <c r="B257" t="s">
        <v>125</v>
      </c>
      <c r="C257" s="9">
        <v>5.9548463624615796E-3</v>
      </c>
      <c r="D257" s="21">
        <v>1.66542114023675</v>
      </c>
      <c r="E257" s="21">
        <v>1.38251185780052E-2</v>
      </c>
      <c r="F257">
        <f>-LOG10(Table4[[#This Row],[Consortia FDR2]])</f>
        <v>1.8593311350646757</v>
      </c>
      <c r="H257" s="14" t="s">
        <v>2223</v>
      </c>
      <c r="I257" s="1" t="s">
        <v>414</v>
      </c>
      <c r="J257" s="9">
        <v>1.4666728427567499</v>
      </c>
      <c r="K257" s="9">
        <v>1.5009556861677899E-2</v>
      </c>
      <c r="L257">
        <f>-LOG10(Table6[[#This Row],[Consortia FDR]])</f>
        <v>1.8236321295667857</v>
      </c>
      <c r="N257" s="14" t="s">
        <v>2065</v>
      </c>
      <c r="O257" s="1" t="s">
        <v>144</v>
      </c>
      <c r="P257" s="9">
        <v>1.40086424216328</v>
      </c>
      <c r="Q257" s="9">
        <v>3.5255555337758197E-2</v>
      </c>
      <c r="R257">
        <f>-LOG10(Table7[[#This Row],[Consortia FDR]])</f>
        <v>1.4527724400218427</v>
      </c>
      <c r="T257" s="22" t="s">
        <v>193</v>
      </c>
      <c r="U257" s="1" t="s">
        <v>193</v>
      </c>
      <c r="V257" s="9">
        <v>-1.2061773328357901</v>
      </c>
      <c r="W257" s="9">
        <v>3.7831503894271201E-2</v>
      </c>
      <c r="X257">
        <f t="shared" si="3"/>
        <v>1.4221463941024088</v>
      </c>
      <c r="Y257" t="e">
        <f>VLOOKUP(Table8[[#This Row],[Gene ID]],Table9[Component: Mitochondria],1,0)</f>
        <v>#N/A</v>
      </c>
      <c r="Z257">
        <f>_xlfn.IFNA(Table8[[#This Row],[Component: Mitochondria]], 0)</f>
        <v>0</v>
      </c>
      <c r="AA257" t="e">
        <f>VLOOKUP(Table8[[#This Row],[Gene ID]],Table9[Process: Mitochondrial Translation],1,0)</f>
        <v>#N/A</v>
      </c>
    </row>
    <row r="258" spans="1:27" x14ac:dyDescent="0.35">
      <c r="A258" t="s">
        <v>2049</v>
      </c>
      <c r="B258" t="s">
        <v>106</v>
      </c>
      <c r="C258" s="9">
        <v>5.0755284305113299E-3</v>
      </c>
      <c r="D258" s="21">
        <v>1.9296525451977999</v>
      </c>
      <c r="E258" s="21">
        <v>1.3882232838419901E-2</v>
      </c>
      <c r="F258">
        <f>-LOG10(Table4[[#This Row],[Consortia FDR2]])</f>
        <v>1.8575406757099946</v>
      </c>
      <c r="H258" s="14" t="s">
        <v>1645</v>
      </c>
      <c r="I258" s="1" t="s">
        <v>428</v>
      </c>
      <c r="J258" s="9">
        <v>2.0180185485540298</v>
      </c>
      <c r="K258" s="9">
        <v>1.5009556861677899E-2</v>
      </c>
      <c r="L258">
        <f>-LOG10(Table6[[#This Row],[Consortia FDR]])</f>
        <v>1.8236321295667857</v>
      </c>
      <c r="N258" s="14" t="s">
        <v>2018</v>
      </c>
      <c r="O258" s="1" t="s">
        <v>48</v>
      </c>
      <c r="P258" s="9">
        <v>1.2239159557044501</v>
      </c>
      <c r="Q258" s="9">
        <v>3.5268961040963401E-2</v>
      </c>
      <c r="R258">
        <f>-LOG10(Table7[[#This Row],[Consortia FDR]])</f>
        <v>1.4526073336645893</v>
      </c>
      <c r="T258" s="22" t="s">
        <v>2064</v>
      </c>
      <c r="U258" s="1" t="s">
        <v>139</v>
      </c>
      <c r="V258" s="9">
        <v>1.3029746810778799</v>
      </c>
      <c r="W258" s="9">
        <v>3.7850679011878899E-2</v>
      </c>
      <c r="X258">
        <f t="shared" si="3"/>
        <v>1.4219263251872354</v>
      </c>
      <c r="Y258" t="e">
        <f>VLOOKUP(Table8[[#This Row],[Gene ID]],Table9[Component: Mitochondria],1,0)</f>
        <v>#N/A</v>
      </c>
      <c r="Z258">
        <f>_xlfn.IFNA(Table8[[#This Row],[Component: Mitochondria]], 0)</f>
        <v>0</v>
      </c>
      <c r="AA258" t="e">
        <f>VLOOKUP(Table8[[#This Row],[Gene ID]],Table9[Process: Mitochondrial Translation],1,0)</f>
        <v>#N/A</v>
      </c>
    </row>
    <row r="259" spans="1:27" x14ac:dyDescent="0.35">
      <c r="A259" t="s">
        <v>2188</v>
      </c>
      <c r="B259" t="s">
        <v>1002</v>
      </c>
      <c r="C259" s="9">
        <v>2.07847561761801E-2</v>
      </c>
      <c r="D259" s="21">
        <v>1.3988917949767701</v>
      </c>
      <c r="E259" s="21">
        <v>1.3882232838419901E-2</v>
      </c>
      <c r="F259">
        <f>-LOG10(Table4[[#This Row],[Consortia FDR2]])</f>
        <v>1.8575406757099946</v>
      </c>
      <c r="H259" s="14" t="s">
        <v>2395</v>
      </c>
      <c r="I259" s="1" t="s">
        <v>766</v>
      </c>
      <c r="J259" s="9">
        <v>1.46139533332899</v>
      </c>
      <c r="K259" s="9">
        <v>1.5009556861677899E-2</v>
      </c>
      <c r="L259">
        <f>-LOG10(Table6[[#This Row],[Consortia FDR]])</f>
        <v>1.8236321295667857</v>
      </c>
      <c r="N259" s="14" t="s">
        <v>2189</v>
      </c>
      <c r="O259" s="1" t="s">
        <v>354</v>
      </c>
      <c r="P259" s="9">
        <v>1.4882901762587699</v>
      </c>
      <c r="Q259" s="9">
        <v>3.5268961040963401E-2</v>
      </c>
      <c r="R259">
        <f>-LOG10(Table7[[#This Row],[Consortia FDR]])</f>
        <v>1.4526073336645893</v>
      </c>
      <c r="T259" s="22" t="s">
        <v>2331</v>
      </c>
      <c r="U259" s="1" t="s">
        <v>663</v>
      </c>
      <c r="V259" s="9">
        <v>1.2438131310712</v>
      </c>
      <c r="W259" s="9">
        <v>3.7890611731386303E-2</v>
      </c>
      <c r="X259">
        <f t="shared" si="3"/>
        <v>1.4214683831277284</v>
      </c>
      <c r="Y259" t="e">
        <f>VLOOKUP(Table8[[#This Row],[Gene ID]],Table9[Component: Mitochondria],1,0)</f>
        <v>#N/A</v>
      </c>
      <c r="Z259">
        <f>_xlfn.IFNA(Table8[[#This Row],[Component: Mitochondria]], 0)</f>
        <v>0</v>
      </c>
      <c r="AA259" t="e">
        <f>VLOOKUP(Table8[[#This Row],[Gene ID]],Table9[Process: Mitochondrial Translation],1,0)</f>
        <v>#N/A</v>
      </c>
    </row>
    <row r="260" spans="1:27" x14ac:dyDescent="0.35">
      <c r="A260" t="s">
        <v>1320</v>
      </c>
      <c r="B260" t="s">
        <v>55</v>
      </c>
      <c r="C260" s="9">
        <v>1.9087742682965701E-3</v>
      </c>
      <c r="D260" s="21">
        <v>1.57895717651097</v>
      </c>
      <c r="E260" s="21">
        <v>1.3922981929459601E-2</v>
      </c>
      <c r="F260">
        <f>-LOG10(Table4[[#This Row],[Consortia FDR2]])</f>
        <v>1.8562677405286978</v>
      </c>
      <c r="H260" s="14" t="s">
        <v>1694</v>
      </c>
      <c r="I260" s="1" t="s">
        <v>1067</v>
      </c>
      <c r="J260" s="9">
        <v>1.55789584051122</v>
      </c>
      <c r="K260" s="9">
        <v>1.5256784574051699E-2</v>
      </c>
      <c r="L260">
        <f>-LOG10(Table6[[#This Row],[Consortia FDR]])</f>
        <v>1.8165369859675544</v>
      </c>
      <c r="N260" s="14" t="s">
        <v>2259</v>
      </c>
      <c r="O260" s="1" t="s">
        <v>500</v>
      </c>
      <c r="P260" s="9">
        <v>1.3200946331453101</v>
      </c>
      <c r="Q260" s="9">
        <v>3.5268961040963401E-2</v>
      </c>
      <c r="R260">
        <f>-LOG10(Table7[[#This Row],[Consortia FDR]])</f>
        <v>1.4526073336645893</v>
      </c>
      <c r="T260" s="22" t="s">
        <v>2377</v>
      </c>
      <c r="U260" s="1" t="s">
        <v>1230</v>
      </c>
      <c r="V260" s="9">
        <v>1.3962817017920901</v>
      </c>
      <c r="W260" s="9">
        <v>3.7890611731386303E-2</v>
      </c>
      <c r="X260">
        <f t="shared" ref="X260:X323" si="4">-LOG10(W260)</f>
        <v>1.4214683831277284</v>
      </c>
      <c r="Y260" t="e">
        <f>VLOOKUP(Table8[[#This Row],[Gene ID]],Table9[Component: Mitochondria],1,0)</f>
        <v>#N/A</v>
      </c>
      <c r="Z260">
        <f>_xlfn.IFNA(Table8[[#This Row],[Component: Mitochondria]], 0)</f>
        <v>0</v>
      </c>
      <c r="AA260" t="e">
        <f>VLOOKUP(Table8[[#This Row],[Gene ID]],Table9[Process: Mitochondrial Translation],1,0)</f>
        <v>#N/A</v>
      </c>
    </row>
    <row r="261" spans="1:27" x14ac:dyDescent="0.35">
      <c r="A261" t="s">
        <v>1377</v>
      </c>
      <c r="B261" t="s">
        <v>868</v>
      </c>
      <c r="C261" s="9">
        <v>5.63184009582029E-3</v>
      </c>
      <c r="D261" s="21">
        <v>2.0530635983883498</v>
      </c>
      <c r="E261" s="21">
        <v>1.3922981929459601E-2</v>
      </c>
      <c r="F261">
        <f>-LOG10(Table4[[#This Row],[Consortia FDR2]])</f>
        <v>1.8562677405286978</v>
      </c>
      <c r="H261" s="14" t="s">
        <v>547</v>
      </c>
      <c r="I261" s="1" t="s">
        <v>547</v>
      </c>
      <c r="J261" s="9">
        <v>1.66404662928866</v>
      </c>
      <c r="K261" s="9">
        <v>1.5256784574051699E-2</v>
      </c>
      <c r="L261">
        <f>-LOG10(Table6[[#This Row],[Consortia FDR]])</f>
        <v>1.8165369859675544</v>
      </c>
      <c r="N261" s="14" t="s">
        <v>2362</v>
      </c>
      <c r="O261" s="1" t="s">
        <v>1211</v>
      </c>
      <c r="P261" s="9">
        <v>-1.6396159235944401</v>
      </c>
      <c r="Q261" s="9">
        <v>3.5268961040963401E-2</v>
      </c>
      <c r="R261">
        <f>-LOG10(Table7[[#This Row],[Consortia FDR]])</f>
        <v>1.4526073336645893</v>
      </c>
      <c r="T261" s="22" t="s">
        <v>2138</v>
      </c>
      <c r="U261" s="1" t="s">
        <v>274</v>
      </c>
      <c r="V261" s="9">
        <v>1.28372955949222</v>
      </c>
      <c r="W261" s="9">
        <v>3.7890611731386303E-2</v>
      </c>
      <c r="X261">
        <f t="shared" si="4"/>
        <v>1.4214683831277284</v>
      </c>
      <c r="Y261" t="e">
        <f>VLOOKUP(Table8[[#This Row],[Gene ID]],Table9[Component: Mitochondria],1,0)</f>
        <v>#N/A</v>
      </c>
      <c r="Z261">
        <f>_xlfn.IFNA(Table8[[#This Row],[Component: Mitochondria]], 0)</f>
        <v>0</v>
      </c>
      <c r="AA261" t="e">
        <f>VLOOKUP(Table8[[#This Row],[Gene ID]],Table9[Process: Mitochondrial Translation],1,0)</f>
        <v>#N/A</v>
      </c>
    </row>
    <row r="262" spans="1:27" x14ac:dyDescent="0.35">
      <c r="A262" t="s">
        <v>2066</v>
      </c>
      <c r="B262" t="s">
        <v>882</v>
      </c>
      <c r="C262" s="9">
        <v>6.92938485377728E-3</v>
      </c>
      <c r="D262" s="21">
        <v>1.34556623098202</v>
      </c>
      <c r="E262" s="21">
        <v>1.3922981929459601E-2</v>
      </c>
      <c r="F262">
        <f>-LOG10(Table4[[#This Row],[Consortia FDR2]])</f>
        <v>1.8562677405286978</v>
      </c>
      <c r="H262" s="14" t="s">
        <v>1804</v>
      </c>
      <c r="I262" s="1" t="s">
        <v>602</v>
      </c>
      <c r="J262" s="9">
        <v>1.3895884262335501</v>
      </c>
      <c r="K262" s="9">
        <v>1.55087566340017E-2</v>
      </c>
      <c r="L262">
        <f>-LOG10(Table6[[#This Row],[Consortia FDR]])</f>
        <v>1.8094230189908664</v>
      </c>
      <c r="N262" s="14" t="s">
        <v>2128</v>
      </c>
      <c r="O262" s="1" t="s">
        <v>254</v>
      </c>
      <c r="P262" s="9">
        <v>-1.2948818421996799</v>
      </c>
      <c r="Q262" s="9">
        <v>3.55129255658473E-2</v>
      </c>
      <c r="R262">
        <f>-LOG10(Table7[[#This Row],[Consortia FDR]])</f>
        <v>1.4496135489102109</v>
      </c>
      <c r="T262" s="22" t="s">
        <v>2309</v>
      </c>
      <c r="U262" s="1" t="s">
        <v>1144</v>
      </c>
      <c r="V262" s="9">
        <v>1.20242309818101</v>
      </c>
      <c r="W262" s="9">
        <v>3.7957437456870399E-2</v>
      </c>
      <c r="X262">
        <f t="shared" si="4"/>
        <v>1.420703114893491</v>
      </c>
      <c r="Y262" t="e">
        <f>VLOOKUP(Table8[[#This Row],[Gene ID]],Table9[Component: Mitochondria],1,0)</f>
        <v>#N/A</v>
      </c>
      <c r="Z262">
        <f>_xlfn.IFNA(Table8[[#This Row],[Component: Mitochondria]], 0)</f>
        <v>0</v>
      </c>
      <c r="AA262" t="e">
        <f>VLOOKUP(Table8[[#This Row],[Gene ID]],Table9[Process: Mitochondrial Translation],1,0)</f>
        <v>#N/A</v>
      </c>
    </row>
    <row r="263" spans="1:27" x14ac:dyDescent="0.35">
      <c r="A263" t="s">
        <v>1466</v>
      </c>
      <c r="B263" t="s">
        <v>217</v>
      </c>
      <c r="C263" s="9">
        <v>1.27121289882372E-2</v>
      </c>
      <c r="D263" s="21">
        <v>2.5341513133468698</v>
      </c>
      <c r="E263" s="21">
        <v>1.3922981929459601E-2</v>
      </c>
      <c r="F263">
        <f>-LOG10(Table4[[#This Row],[Consortia FDR2]])</f>
        <v>1.8562677405286978</v>
      </c>
      <c r="H263" s="14" t="s">
        <v>2103</v>
      </c>
      <c r="I263" s="1" t="s">
        <v>213</v>
      </c>
      <c r="J263" s="9">
        <v>1.4977361558212801</v>
      </c>
      <c r="K263" s="9">
        <v>1.56243060968422E-2</v>
      </c>
      <c r="L263">
        <f>-LOG10(Table6[[#This Row],[Consortia FDR]])</f>
        <v>1.8061992613441584</v>
      </c>
      <c r="N263" s="14" t="s">
        <v>2239</v>
      </c>
      <c r="O263" s="1" t="s">
        <v>1050</v>
      </c>
      <c r="P263" s="9">
        <v>1.2169801470270201</v>
      </c>
      <c r="Q263" s="9">
        <v>3.5655073603842902E-2</v>
      </c>
      <c r="R263">
        <f>-LOG10(Table7[[#This Row],[Consortia FDR]])</f>
        <v>1.4478786626880267</v>
      </c>
      <c r="T263" s="22" t="s">
        <v>2398</v>
      </c>
      <c r="U263" s="1" t="s">
        <v>771</v>
      </c>
      <c r="V263" s="9">
        <v>1.2130746045185401</v>
      </c>
      <c r="W263" s="9">
        <v>3.8050167720987398E-2</v>
      </c>
      <c r="X263">
        <f t="shared" si="4"/>
        <v>1.4196434245665019</v>
      </c>
      <c r="Y263" t="e">
        <f>VLOOKUP(Table8[[#This Row],[Gene ID]],Table9[Component: Mitochondria],1,0)</f>
        <v>#N/A</v>
      </c>
      <c r="Z263">
        <f>_xlfn.IFNA(Table8[[#This Row],[Component: Mitochondria]], 0)</f>
        <v>0</v>
      </c>
      <c r="AA263" t="e">
        <f>VLOOKUP(Table8[[#This Row],[Gene ID]],Table9[Process: Mitochondrial Translation],1,0)</f>
        <v>#N/A</v>
      </c>
    </row>
    <row r="264" spans="1:27" x14ac:dyDescent="0.35">
      <c r="A264" t="s">
        <v>1633</v>
      </c>
      <c r="B264" t="s">
        <v>413</v>
      </c>
      <c r="C264" s="9">
        <v>2.5104745628365E-2</v>
      </c>
      <c r="D264" s="21">
        <v>1.5941339446881599</v>
      </c>
      <c r="E264" s="21">
        <v>1.3922981929459601E-2</v>
      </c>
      <c r="F264">
        <f>-LOG10(Table4[[#This Row],[Consortia FDR2]])</f>
        <v>1.8562677405286978</v>
      </c>
      <c r="H264" s="14" t="s">
        <v>1520</v>
      </c>
      <c r="I264" s="1" t="s">
        <v>960</v>
      </c>
      <c r="J264" s="9">
        <v>1.7554657141451899</v>
      </c>
      <c r="K264" s="9">
        <v>1.56243060968422E-2</v>
      </c>
      <c r="L264">
        <f>-LOG10(Table6[[#This Row],[Consortia FDR]])</f>
        <v>1.8061992613441584</v>
      </c>
      <c r="N264" s="14" t="s">
        <v>2182</v>
      </c>
      <c r="O264" s="1" t="s">
        <v>346</v>
      </c>
      <c r="P264" s="9">
        <v>1.2602198809504599</v>
      </c>
      <c r="Q264" s="9">
        <v>3.5679867488339803E-2</v>
      </c>
      <c r="R264">
        <f>-LOG10(Table7[[#This Row],[Consortia FDR]])</f>
        <v>1.4475767672216342</v>
      </c>
      <c r="T264" s="22" t="s">
        <v>2155</v>
      </c>
      <c r="U264" s="1" t="s">
        <v>972</v>
      </c>
      <c r="V264" s="9">
        <v>-1.64192424749361</v>
      </c>
      <c r="W264" s="9">
        <v>3.8543248637953997E-2</v>
      </c>
      <c r="X264">
        <f t="shared" si="4"/>
        <v>1.4140516833993597</v>
      </c>
      <c r="Y264" t="e">
        <f>VLOOKUP(Table8[[#This Row],[Gene ID]],Table9[Component: Mitochondria],1,0)</f>
        <v>#N/A</v>
      </c>
      <c r="Z264">
        <f>_xlfn.IFNA(Table8[[#This Row],[Component: Mitochondria]], 0)</f>
        <v>0</v>
      </c>
      <c r="AA264" t="e">
        <f>VLOOKUP(Table8[[#This Row],[Gene ID]],Table9[Process: Mitochondrial Translation],1,0)</f>
        <v>#N/A</v>
      </c>
    </row>
    <row r="265" spans="1:27" x14ac:dyDescent="0.35">
      <c r="A265" t="s">
        <v>1778</v>
      </c>
      <c r="B265" t="s">
        <v>1120</v>
      </c>
      <c r="C265" s="9">
        <v>3.4824329915635402E-2</v>
      </c>
      <c r="D265" s="21">
        <v>2.9508128316028999</v>
      </c>
      <c r="E265" s="21">
        <v>1.3922981929459601E-2</v>
      </c>
      <c r="F265">
        <f>-LOG10(Table4[[#This Row],[Consortia FDR2]])</f>
        <v>1.8562677405286978</v>
      </c>
      <c r="H265" s="14" t="s">
        <v>1015</v>
      </c>
      <c r="I265" s="1" t="s">
        <v>1015</v>
      </c>
      <c r="J265" s="9">
        <v>1.4510083328778001</v>
      </c>
      <c r="K265" s="9">
        <v>1.56243060968422E-2</v>
      </c>
      <c r="L265">
        <f>-LOG10(Table6[[#This Row],[Consortia FDR]])</f>
        <v>1.8061992613441584</v>
      </c>
      <c r="N265" s="14" t="s">
        <v>2112</v>
      </c>
      <c r="O265" s="1" t="s">
        <v>228</v>
      </c>
      <c r="P265" s="9">
        <v>-1.40622836112992</v>
      </c>
      <c r="Q265" s="9">
        <v>3.5698465607984398E-2</v>
      </c>
      <c r="R265">
        <f>-LOG10(Table7[[#This Row],[Consortia FDR]])</f>
        <v>1.447350450338966</v>
      </c>
      <c r="T265" s="22" t="s">
        <v>2108</v>
      </c>
      <c r="U265" s="1" t="s">
        <v>221</v>
      </c>
      <c r="V265" s="9">
        <v>1.2099637289870999</v>
      </c>
      <c r="W265" s="9">
        <v>3.8603772836042202E-2</v>
      </c>
      <c r="X265">
        <f t="shared" si="4"/>
        <v>1.4133702486494011</v>
      </c>
      <c r="Y265" t="str">
        <f>VLOOKUP(Table8[[#This Row],[Gene ID]],Table9[Component: Mitochondria],1,0)</f>
        <v>ARH1</v>
      </c>
      <c r="Z265" t="str">
        <f>_xlfn.IFNA(Table8[[#This Row],[Component: Mitochondria]], 0)</f>
        <v>ARH1</v>
      </c>
      <c r="AA265" t="e">
        <f>VLOOKUP(Table8[[#This Row],[Gene ID]],Table9[Process: Mitochondrial Translation],1,0)</f>
        <v>#N/A</v>
      </c>
    </row>
    <row r="266" spans="1:27" x14ac:dyDescent="0.35">
      <c r="A266" t="s">
        <v>2354</v>
      </c>
      <c r="B266" t="s">
        <v>694</v>
      </c>
      <c r="C266" s="9">
        <v>4.31271503660123E-2</v>
      </c>
      <c r="D266" s="21">
        <v>1.3952772711334001</v>
      </c>
      <c r="E266" s="21">
        <v>1.3922981929459601E-2</v>
      </c>
      <c r="F266">
        <f>-LOG10(Table4[[#This Row],[Consortia FDR2]])</f>
        <v>1.8562677405286978</v>
      </c>
      <c r="H266" s="14" t="s">
        <v>1762</v>
      </c>
      <c r="I266" s="1" t="s">
        <v>566</v>
      </c>
      <c r="J266" s="9">
        <v>-486.856471534288</v>
      </c>
      <c r="K266" s="9">
        <v>1.56243060968422E-2</v>
      </c>
      <c r="L266">
        <f>-LOG10(Table6[[#This Row],[Consortia FDR]])</f>
        <v>1.8061992613441584</v>
      </c>
      <c r="N266" s="14" t="s">
        <v>2087</v>
      </c>
      <c r="O266" s="1" t="s">
        <v>182</v>
      </c>
      <c r="P266" s="9">
        <v>1.2317659986405001</v>
      </c>
      <c r="Q266" s="9">
        <v>3.5948774274547103E-2</v>
      </c>
      <c r="R266">
        <f>-LOG10(Table7[[#This Row],[Consortia FDR]])</f>
        <v>1.4443159129271521</v>
      </c>
      <c r="T266" s="22" t="s">
        <v>2129</v>
      </c>
      <c r="U266" s="1" t="s">
        <v>256</v>
      </c>
      <c r="V266" s="9">
        <v>1.2106294626313101</v>
      </c>
      <c r="W266" s="9">
        <v>3.8649439156274501E-2</v>
      </c>
      <c r="X266">
        <f t="shared" si="4"/>
        <v>1.4128568037664175</v>
      </c>
      <c r="Y266" t="str">
        <f>VLOOKUP(Table8[[#This Row],[Gene ID]],Table9[Component: Mitochondria],1,0)</f>
        <v>AFG3</v>
      </c>
      <c r="Z266" t="str">
        <f>_xlfn.IFNA(Table8[[#This Row],[Component: Mitochondria]], 0)</f>
        <v>AFG3</v>
      </c>
      <c r="AA266" t="e">
        <f>VLOOKUP(Table8[[#This Row],[Gene ID]],Table9[Process: Mitochondrial Translation],1,0)</f>
        <v>#N/A</v>
      </c>
    </row>
    <row r="267" spans="1:27" x14ac:dyDescent="0.35">
      <c r="A267" t="s">
        <v>1976</v>
      </c>
      <c r="B267" t="s">
        <v>778</v>
      </c>
      <c r="C267" s="9">
        <v>4.7523702610525097E-2</v>
      </c>
      <c r="D267" s="21">
        <v>1.7146206595242901</v>
      </c>
      <c r="E267" s="21">
        <v>1.3922981929459601E-2</v>
      </c>
      <c r="F267">
        <f>-LOG10(Table4[[#This Row],[Consortia FDR2]])</f>
        <v>1.8562677405286978</v>
      </c>
      <c r="H267" s="14" t="s">
        <v>1175</v>
      </c>
      <c r="I267" s="1" t="s">
        <v>1175</v>
      </c>
      <c r="J267" s="9">
        <v>1.5159780384632899</v>
      </c>
      <c r="K267" s="9">
        <v>1.56243060968422E-2</v>
      </c>
      <c r="L267">
        <f>-LOG10(Table6[[#This Row],[Consortia FDR]])</f>
        <v>1.8061992613441584</v>
      </c>
      <c r="N267" s="14" t="s">
        <v>1100</v>
      </c>
      <c r="O267" s="1" t="s">
        <v>1100</v>
      </c>
      <c r="P267" s="9">
        <v>1.6527137902943001</v>
      </c>
      <c r="Q267" s="9">
        <v>3.5948774274547103E-2</v>
      </c>
      <c r="R267">
        <f>-LOG10(Table7[[#This Row],[Consortia FDR]])</f>
        <v>1.4443159129271521</v>
      </c>
      <c r="T267" s="22" t="s">
        <v>2211</v>
      </c>
      <c r="U267" s="1" t="s">
        <v>1026</v>
      </c>
      <c r="V267" s="9">
        <v>5.7165780754332802</v>
      </c>
      <c r="W267" s="9">
        <v>3.8697423637495502E-2</v>
      </c>
      <c r="X267">
        <f t="shared" si="4"/>
        <v>1.4123179480887067</v>
      </c>
      <c r="Y267" t="e">
        <f>VLOOKUP(Table8[[#This Row],[Gene ID]],Table9[Component: Mitochondria],1,0)</f>
        <v>#N/A</v>
      </c>
      <c r="Z267">
        <f>_xlfn.IFNA(Table8[[#This Row],[Component: Mitochondria]], 0)</f>
        <v>0</v>
      </c>
      <c r="AA267" t="e">
        <f>VLOOKUP(Table8[[#This Row],[Gene ID]],Table9[Process: Mitochondrial Translation],1,0)</f>
        <v>#N/A</v>
      </c>
    </row>
    <row r="268" spans="1:27" x14ac:dyDescent="0.35">
      <c r="A268" t="s">
        <v>1666</v>
      </c>
      <c r="B268" t="s">
        <v>1046</v>
      </c>
      <c r="C268" s="9">
        <v>2.70663651715757E-2</v>
      </c>
      <c r="D268" s="21">
        <v>1.35102511441124</v>
      </c>
      <c r="E268" s="21">
        <v>1.41581848486384E-2</v>
      </c>
      <c r="F268">
        <f>-LOG10(Table4[[#This Row],[Consortia FDR2]])</f>
        <v>1.8489924218405078</v>
      </c>
      <c r="H268" s="14" t="s">
        <v>971</v>
      </c>
      <c r="I268" s="1" t="s">
        <v>971</v>
      </c>
      <c r="J268" s="9">
        <v>1.42890166043302</v>
      </c>
      <c r="K268" s="9">
        <v>1.5629191575203202E-2</v>
      </c>
      <c r="L268">
        <f>-LOG10(Table6[[#This Row],[Consortia FDR]])</f>
        <v>1.8060634854170485</v>
      </c>
      <c r="N268" s="14" t="s">
        <v>2396</v>
      </c>
      <c r="O268" s="1" t="s">
        <v>1250</v>
      </c>
      <c r="P268" s="9">
        <v>1.3208598385899899</v>
      </c>
      <c r="Q268" s="9">
        <v>3.5948774274547103E-2</v>
      </c>
      <c r="R268">
        <f>-LOG10(Table7[[#This Row],[Consortia FDR]])</f>
        <v>1.4443159129271521</v>
      </c>
      <c r="T268" s="22" t="s">
        <v>2220</v>
      </c>
      <c r="U268" s="1" t="s">
        <v>409</v>
      </c>
      <c r="V268" s="9">
        <v>1.53366566723218</v>
      </c>
      <c r="W268" s="9">
        <v>3.8765787647749003E-2</v>
      </c>
      <c r="X268">
        <f t="shared" si="4"/>
        <v>1.4115513875594052</v>
      </c>
      <c r="Y268" t="str">
        <f>VLOOKUP(Table8[[#This Row],[Gene ID]],Table9[Component: Mitochondria],1,0)</f>
        <v>AIM19</v>
      </c>
      <c r="Z268" t="str">
        <f>_xlfn.IFNA(Table8[[#This Row],[Component: Mitochondria]], 0)</f>
        <v>AIM19</v>
      </c>
      <c r="AA268" t="e">
        <f>VLOOKUP(Table8[[#This Row],[Gene ID]],Table9[Process: Mitochondrial Translation],1,0)</f>
        <v>#N/A</v>
      </c>
    </row>
    <row r="269" spans="1:27" x14ac:dyDescent="0.35">
      <c r="A269" t="s">
        <v>2081</v>
      </c>
      <c r="B269" t="s">
        <v>176</v>
      </c>
      <c r="C269" s="9">
        <v>9.9256558573860097E-3</v>
      </c>
      <c r="D269" s="21">
        <v>1.4235021335018601</v>
      </c>
      <c r="E269" s="21">
        <v>1.4184034121399999E-2</v>
      </c>
      <c r="F269">
        <f>-LOG10(Table4[[#This Row],[Consortia FDR2]])</f>
        <v>1.8482002326582729</v>
      </c>
      <c r="H269" s="14" t="s">
        <v>1943</v>
      </c>
      <c r="I269" s="1" t="s">
        <v>1231</v>
      </c>
      <c r="J269" s="9">
        <v>-1.62752915221631</v>
      </c>
      <c r="K269" s="9">
        <v>1.5629191575203202E-2</v>
      </c>
      <c r="L269">
        <f>-LOG10(Table6[[#This Row],[Consortia FDR]])</f>
        <v>1.8060634854170485</v>
      </c>
      <c r="N269" s="14" t="s">
        <v>2228</v>
      </c>
      <c r="O269" s="1" t="s">
        <v>431</v>
      </c>
      <c r="P269" s="9">
        <v>1.2651852925745399</v>
      </c>
      <c r="Q269" s="9">
        <v>3.5964898544255899E-2</v>
      </c>
      <c r="R269">
        <f>-LOG10(Table7[[#This Row],[Consortia FDR]])</f>
        <v>1.4441211604912909</v>
      </c>
      <c r="T269" s="22" t="s">
        <v>2344</v>
      </c>
      <c r="U269" s="1" t="s">
        <v>1192</v>
      </c>
      <c r="V269" s="9">
        <v>1.2776231361344199</v>
      </c>
      <c r="W269" s="9">
        <v>3.9010710422317497E-2</v>
      </c>
      <c r="X269">
        <f t="shared" si="4"/>
        <v>1.408816140698643</v>
      </c>
      <c r="Y269" t="e">
        <f>VLOOKUP(Table8[[#This Row],[Gene ID]],Table9[Component: Mitochondria],1,0)</f>
        <v>#N/A</v>
      </c>
      <c r="Z269">
        <f>_xlfn.IFNA(Table8[[#This Row],[Component: Mitochondria]], 0)</f>
        <v>0</v>
      </c>
      <c r="AA269" t="e">
        <f>VLOOKUP(Table8[[#This Row],[Gene ID]],Table9[Process: Mitochondrial Translation],1,0)</f>
        <v>#N/A</v>
      </c>
    </row>
    <row r="270" spans="1:27" x14ac:dyDescent="0.35">
      <c r="A270" t="s">
        <v>2054</v>
      </c>
      <c r="B270" t="s">
        <v>871</v>
      </c>
      <c r="C270" s="9">
        <v>5.6764455491444803E-3</v>
      </c>
      <c r="D270" s="21">
        <v>1.35846026496016</v>
      </c>
      <c r="E270" s="21">
        <v>1.44421631793555E-2</v>
      </c>
      <c r="F270">
        <f>-LOG10(Table4[[#This Row],[Consortia FDR2]])</f>
        <v>1.8403677522998301</v>
      </c>
      <c r="H270" s="14" t="s">
        <v>2324</v>
      </c>
      <c r="I270" s="1" t="s">
        <v>646</v>
      </c>
      <c r="J270" s="9">
        <v>-1.8488066469437601</v>
      </c>
      <c r="K270" s="9">
        <v>1.5645769379646901E-2</v>
      </c>
      <c r="L270">
        <f>-LOG10(Table6[[#This Row],[Consortia FDR]])</f>
        <v>1.8056030755910117</v>
      </c>
      <c r="N270" s="14" t="s">
        <v>2106</v>
      </c>
      <c r="O270" s="1" t="s">
        <v>220</v>
      </c>
      <c r="P270" s="9">
        <v>1.3608568086481201</v>
      </c>
      <c r="Q270" s="9">
        <v>3.6196477534684697E-2</v>
      </c>
      <c r="R270">
        <f>-LOG10(Table7[[#This Row],[Consortia FDR]])</f>
        <v>1.4413336908392775</v>
      </c>
      <c r="T270" s="22" t="s">
        <v>2125</v>
      </c>
      <c r="U270" s="1" t="s">
        <v>252</v>
      </c>
      <c r="V270" s="9">
        <v>-1.5804734151511399</v>
      </c>
      <c r="W270" s="9">
        <v>3.9531931847856201E-2</v>
      </c>
      <c r="X270">
        <f t="shared" si="4"/>
        <v>1.4030519620202073</v>
      </c>
      <c r="Y270" t="e">
        <f>VLOOKUP(Table8[[#This Row],[Gene ID]],Table9[Component: Mitochondria],1,0)</f>
        <v>#N/A</v>
      </c>
      <c r="Z270">
        <f>_xlfn.IFNA(Table8[[#This Row],[Component: Mitochondria]], 0)</f>
        <v>0</v>
      </c>
      <c r="AA270" t="e">
        <f>VLOOKUP(Table8[[#This Row],[Gene ID]],Table9[Process: Mitochondrial Translation],1,0)</f>
        <v>#N/A</v>
      </c>
    </row>
    <row r="271" spans="1:27" x14ac:dyDescent="0.35">
      <c r="A271" t="s">
        <v>529</v>
      </c>
      <c r="B271" t="s">
        <v>529</v>
      </c>
      <c r="C271" s="9">
        <v>3.1440614204785299E-2</v>
      </c>
      <c r="D271" s="21">
        <v>2.02533411312641</v>
      </c>
      <c r="E271" s="21">
        <v>1.45111625608182E-2</v>
      </c>
      <c r="F271">
        <f>-LOG10(Table4[[#This Row],[Consortia FDR2]])</f>
        <v>1.8382977926950748</v>
      </c>
      <c r="H271" s="14" t="s">
        <v>1331</v>
      </c>
      <c r="I271" s="1" t="s">
        <v>70</v>
      </c>
      <c r="J271" s="9">
        <v>1.3648209726070399</v>
      </c>
      <c r="K271" s="9">
        <v>1.5793059423894099E-2</v>
      </c>
      <c r="L271">
        <f>-LOG10(Table6[[#This Row],[Consortia FDR]])</f>
        <v>1.8015337305230537</v>
      </c>
      <c r="N271" s="14" t="s">
        <v>2098</v>
      </c>
      <c r="O271" s="1" t="s">
        <v>205</v>
      </c>
      <c r="P271" s="9">
        <v>1.3317445899025799</v>
      </c>
      <c r="Q271" s="9">
        <v>3.6266767057804898E-2</v>
      </c>
      <c r="R271">
        <f>-LOG10(Table7[[#This Row],[Consortia FDR]])</f>
        <v>1.4404911571721055</v>
      </c>
      <c r="T271" s="22" t="s">
        <v>2244</v>
      </c>
      <c r="U271" s="1" t="s">
        <v>467</v>
      </c>
      <c r="V271" s="9">
        <v>2.5634334680095701</v>
      </c>
      <c r="W271" s="9">
        <v>3.9569040546237097E-2</v>
      </c>
      <c r="X271">
        <f t="shared" si="4"/>
        <v>1.4026444801996443</v>
      </c>
      <c r="Y271" t="str">
        <f>VLOOKUP(Table8[[#This Row],[Gene ID]],Table9[Component: Mitochondria],1,0)</f>
        <v>CYC1</v>
      </c>
      <c r="Z271" t="str">
        <f>_xlfn.IFNA(Table8[[#This Row],[Component: Mitochondria]], 0)</f>
        <v>CYC1</v>
      </c>
      <c r="AA271" t="e">
        <f>VLOOKUP(Table8[[#This Row],[Gene ID]],Table9[Process: Mitochondrial Translation],1,0)</f>
        <v>#N/A</v>
      </c>
    </row>
    <row r="272" spans="1:27" x14ac:dyDescent="0.35">
      <c r="A272" t="s">
        <v>461</v>
      </c>
      <c r="B272" t="s">
        <v>461</v>
      </c>
      <c r="C272" s="9">
        <v>2.77386057577961E-2</v>
      </c>
      <c r="D272" s="21">
        <v>1.43895229876786</v>
      </c>
      <c r="E272" s="21">
        <v>1.47352454516275E-2</v>
      </c>
      <c r="F272">
        <f>-LOG10(Table4[[#This Row],[Consortia FDR2]])</f>
        <v>1.8316426255147982</v>
      </c>
      <c r="H272" s="14" t="s">
        <v>2235</v>
      </c>
      <c r="I272" s="1" t="s">
        <v>453</v>
      </c>
      <c r="J272" s="9">
        <v>1.3841094341617</v>
      </c>
      <c r="K272" s="9">
        <v>1.5895489524583101E-2</v>
      </c>
      <c r="L272">
        <f>-LOG10(Table6[[#This Row],[Consortia FDR]])</f>
        <v>1.798726092816743</v>
      </c>
      <c r="N272" s="14" t="s">
        <v>2133</v>
      </c>
      <c r="O272" s="1" t="s">
        <v>263</v>
      </c>
      <c r="P272" s="9">
        <v>-1.3802706715517099</v>
      </c>
      <c r="Q272" s="9">
        <v>3.6477917809587201E-2</v>
      </c>
      <c r="R272">
        <f>-LOG10(Table7[[#This Row],[Consortia FDR]])</f>
        <v>1.437969959532621</v>
      </c>
      <c r="T272" s="22" t="s">
        <v>118</v>
      </c>
      <c r="U272" s="1" t="s">
        <v>118</v>
      </c>
      <c r="V272" s="9">
        <v>-1.48512499975753</v>
      </c>
      <c r="W272" s="9">
        <v>3.9586823386363497E-2</v>
      </c>
      <c r="X272">
        <f t="shared" si="4"/>
        <v>1.4024493464701717</v>
      </c>
      <c r="Y272" t="str">
        <f>VLOOKUP(Table8[[#This Row],[Gene ID]],Table9[Component: Mitochondria],1,0)</f>
        <v>YBR238C</v>
      </c>
      <c r="Z272" t="str">
        <f>_xlfn.IFNA(Table8[[#This Row],[Component: Mitochondria]], 0)</f>
        <v>YBR238C</v>
      </c>
      <c r="AA272" t="e">
        <f>VLOOKUP(Table8[[#This Row],[Gene ID]],Table9[Process: Mitochondrial Translation],1,0)</f>
        <v>#N/A</v>
      </c>
    </row>
    <row r="273" spans="1:27" x14ac:dyDescent="0.35">
      <c r="A273" t="s">
        <v>1507</v>
      </c>
      <c r="B273" t="s">
        <v>264</v>
      </c>
      <c r="C273" s="9">
        <v>1.59900322654981E-2</v>
      </c>
      <c r="D273" s="21">
        <v>1.7766168399618301</v>
      </c>
      <c r="E273" s="21">
        <v>1.4889756398493E-2</v>
      </c>
      <c r="F273">
        <f>-LOG10(Table4[[#This Row],[Consortia FDR2]])</f>
        <v>1.8271124073959562</v>
      </c>
      <c r="H273" s="14" t="s">
        <v>1490</v>
      </c>
      <c r="I273" s="1" t="s">
        <v>6</v>
      </c>
      <c r="J273" s="9">
        <v>2.7207334427426502</v>
      </c>
      <c r="K273" s="9">
        <v>1.59900322654981E-2</v>
      </c>
      <c r="L273">
        <f>-LOG10(Table6[[#This Row],[Consortia FDR]])</f>
        <v>1.7961506599114487</v>
      </c>
      <c r="N273" s="14" t="s">
        <v>2193</v>
      </c>
      <c r="O273" s="1" t="s">
        <v>1008</v>
      </c>
      <c r="P273" s="9">
        <v>1.48387301488991</v>
      </c>
      <c r="Q273" s="9">
        <v>3.65314284965821E-2</v>
      </c>
      <c r="R273">
        <f>-LOG10(Table7[[#This Row],[Consortia FDR]])</f>
        <v>1.437333345142223</v>
      </c>
      <c r="T273" s="22" t="s">
        <v>2330</v>
      </c>
      <c r="U273" s="1" t="s">
        <v>1174</v>
      </c>
      <c r="V273" s="9">
        <v>1.35858450021786</v>
      </c>
      <c r="W273" s="9">
        <v>3.9688718852739197E-2</v>
      </c>
      <c r="X273">
        <f t="shared" si="4"/>
        <v>1.4013329198422939</v>
      </c>
      <c r="Y273" t="e">
        <f>VLOOKUP(Table8[[#This Row],[Gene ID]],Table9[Component: Mitochondria],1,0)</f>
        <v>#N/A</v>
      </c>
      <c r="Z273">
        <f>_xlfn.IFNA(Table8[[#This Row],[Component: Mitochondria]], 0)</f>
        <v>0</v>
      </c>
      <c r="AA273" t="e">
        <f>VLOOKUP(Table8[[#This Row],[Gene ID]],Table9[Process: Mitochondrial Translation],1,0)</f>
        <v>#N/A</v>
      </c>
    </row>
    <row r="274" spans="1:27" x14ac:dyDescent="0.35">
      <c r="A274" t="s">
        <v>1596</v>
      </c>
      <c r="B274" t="s">
        <v>1013</v>
      </c>
      <c r="C274" s="9">
        <v>2.2231321688472701E-2</v>
      </c>
      <c r="D274" s="21">
        <v>1.3193781325856699</v>
      </c>
      <c r="E274" s="21">
        <v>1.4889756398493E-2</v>
      </c>
      <c r="F274">
        <f>-LOG10(Table4[[#This Row],[Consortia FDR2]])</f>
        <v>1.8271124073959562</v>
      </c>
      <c r="H274" s="14" t="s">
        <v>2137</v>
      </c>
      <c r="I274" s="1" t="s">
        <v>273</v>
      </c>
      <c r="J274" s="9">
        <v>1.3886896693915101</v>
      </c>
      <c r="K274" s="9">
        <v>1.59900322654981E-2</v>
      </c>
      <c r="L274">
        <f>-LOG10(Table6[[#This Row],[Consortia FDR]])</f>
        <v>1.7961506599114487</v>
      </c>
      <c r="N274" s="14" t="s">
        <v>2282</v>
      </c>
      <c r="O274" s="1" t="s">
        <v>558</v>
      </c>
      <c r="P274" s="9">
        <v>1.5866296438310901</v>
      </c>
      <c r="Q274" s="9">
        <v>3.65314284965821E-2</v>
      </c>
      <c r="R274">
        <f>-LOG10(Table7[[#This Row],[Consortia FDR]])</f>
        <v>1.437333345142223</v>
      </c>
      <c r="T274" s="22" t="s">
        <v>2020</v>
      </c>
      <c r="U274" s="1" t="s">
        <v>52</v>
      </c>
      <c r="V274" s="9">
        <v>1.26763639124823</v>
      </c>
      <c r="W274" s="9">
        <v>3.9991886057059202E-2</v>
      </c>
      <c r="X274">
        <f t="shared" si="4"/>
        <v>1.3980281136244634</v>
      </c>
      <c r="Y274" t="e">
        <f>VLOOKUP(Table8[[#This Row],[Gene ID]],Table9[Component: Mitochondria],1,0)</f>
        <v>#N/A</v>
      </c>
      <c r="Z274">
        <f>_xlfn.IFNA(Table8[[#This Row],[Component: Mitochondria]], 0)</f>
        <v>0</v>
      </c>
      <c r="AA274" t="e">
        <f>VLOOKUP(Table8[[#This Row],[Gene ID]],Table9[Process: Mitochondrial Translation],1,0)</f>
        <v>#N/A</v>
      </c>
    </row>
    <row r="275" spans="1:27" x14ac:dyDescent="0.35">
      <c r="A275" t="s">
        <v>2209</v>
      </c>
      <c r="B275" t="s">
        <v>1025</v>
      </c>
      <c r="C275" s="9">
        <v>2.2937572202143899E-2</v>
      </c>
      <c r="D275" s="21">
        <v>1.32083066273876</v>
      </c>
      <c r="E275" s="21">
        <v>1.4889756398493E-2</v>
      </c>
      <c r="F275">
        <f>-LOG10(Table4[[#This Row],[Consortia FDR2]])</f>
        <v>1.8271124073959562</v>
      </c>
      <c r="H275" s="14" t="s">
        <v>1838</v>
      </c>
      <c r="I275" s="1" t="s">
        <v>632</v>
      </c>
      <c r="J275" s="9">
        <v>2.8344433972093501</v>
      </c>
      <c r="K275" s="9">
        <v>1.59900322654981E-2</v>
      </c>
      <c r="L275">
        <f>-LOG10(Table6[[#This Row],[Consortia FDR]])</f>
        <v>1.7961506599114487</v>
      </c>
      <c r="N275" s="14" t="s">
        <v>2083</v>
      </c>
      <c r="O275" s="1" t="s">
        <v>4</v>
      </c>
      <c r="P275" s="9">
        <v>1.21612895606631</v>
      </c>
      <c r="Q275" s="9">
        <v>3.6736302711771397E-2</v>
      </c>
      <c r="R275">
        <f>-LOG10(Table7[[#This Row],[Consortia FDR]])</f>
        <v>1.4349045549620452</v>
      </c>
      <c r="T275" s="22" t="s">
        <v>2254</v>
      </c>
      <c r="U275" s="1" t="s">
        <v>1061</v>
      </c>
      <c r="V275" s="9">
        <v>1.23748238023963</v>
      </c>
      <c r="W275" s="9">
        <v>4.0276955097190301E-2</v>
      </c>
      <c r="X275">
        <f t="shared" si="4"/>
        <v>1.3949433691629203</v>
      </c>
      <c r="Y275" t="e">
        <f>VLOOKUP(Table8[[#This Row],[Gene ID]],Table9[Component: Mitochondria],1,0)</f>
        <v>#N/A</v>
      </c>
      <c r="Z275">
        <f>_xlfn.IFNA(Table8[[#This Row],[Component: Mitochondria]], 0)</f>
        <v>0</v>
      </c>
      <c r="AA275" t="e">
        <f>VLOOKUP(Table8[[#This Row],[Gene ID]],Table9[Process: Mitochondrial Translation],1,0)</f>
        <v>#N/A</v>
      </c>
    </row>
    <row r="276" spans="1:27" x14ac:dyDescent="0.35">
      <c r="A276" t="s">
        <v>2336</v>
      </c>
      <c r="B276" t="s">
        <v>669</v>
      </c>
      <c r="C276" s="9">
        <v>4.1895707980190898E-2</v>
      </c>
      <c r="D276" s="21">
        <v>1.47658231842136</v>
      </c>
      <c r="E276" s="21">
        <v>1.4889756398493E-2</v>
      </c>
      <c r="F276">
        <f>-LOG10(Table4[[#This Row],[Consortia FDR2]])</f>
        <v>1.8271124073959562</v>
      </c>
      <c r="H276" s="14" t="s">
        <v>1899</v>
      </c>
      <c r="I276" s="1" t="s">
        <v>1199</v>
      </c>
      <c r="J276" s="9">
        <v>1.2808153142705101</v>
      </c>
      <c r="K276" s="9">
        <v>1.59900322654981E-2</v>
      </c>
      <c r="L276">
        <f>-LOG10(Table6[[#This Row],[Consortia FDR]])</f>
        <v>1.7961506599114487</v>
      </c>
      <c r="N276" s="14" t="s">
        <v>2284</v>
      </c>
      <c r="O276" s="1" t="s">
        <v>1101</v>
      </c>
      <c r="P276" s="9">
        <v>1.6104630678707399</v>
      </c>
      <c r="Q276" s="9">
        <v>3.68539202087683E-2</v>
      </c>
      <c r="R276">
        <f>-LOG10(Table7[[#This Row],[Consortia FDR]])</f>
        <v>1.4335163087687655</v>
      </c>
      <c r="T276" s="22" t="s">
        <v>2372</v>
      </c>
      <c r="U276" s="1" t="s">
        <v>726</v>
      </c>
      <c r="V276" s="9">
        <v>1.4800025031787201</v>
      </c>
      <c r="W276" s="9">
        <v>4.0380168982603097E-2</v>
      </c>
      <c r="X276">
        <f t="shared" si="4"/>
        <v>1.3938318679565571</v>
      </c>
      <c r="Y276" t="e">
        <f>VLOOKUP(Table8[[#This Row],[Gene ID]],Table9[Component: Mitochondria],1,0)</f>
        <v>#N/A</v>
      </c>
      <c r="Z276">
        <f>_xlfn.IFNA(Table8[[#This Row],[Component: Mitochondria]], 0)</f>
        <v>0</v>
      </c>
      <c r="AA276" t="e">
        <f>VLOOKUP(Table8[[#This Row],[Gene ID]],Table9[Process: Mitochondrial Translation],1,0)</f>
        <v>#N/A</v>
      </c>
    </row>
    <row r="277" spans="1:27" x14ac:dyDescent="0.35">
      <c r="A277" t="s">
        <v>1278</v>
      </c>
      <c r="B277" t="s">
        <v>358</v>
      </c>
      <c r="C277" s="9">
        <v>2.0991973125253499E-2</v>
      </c>
      <c r="D277" s="21">
        <v>1.8909830934943499</v>
      </c>
      <c r="E277" s="21">
        <v>1.4919088163279E-2</v>
      </c>
      <c r="F277">
        <f>-LOG10(Table4[[#This Row],[Consortia FDR2]])</f>
        <v>1.8262577196085092</v>
      </c>
      <c r="H277" s="14" t="s">
        <v>2371</v>
      </c>
      <c r="I277" s="1" t="s">
        <v>1226</v>
      </c>
      <c r="J277" s="9">
        <v>1.42545424187061</v>
      </c>
      <c r="K277" s="9">
        <v>1.59900322654981E-2</v>
      </c>
      <c r="L277">
        <f>-LOG10(Table6[[#This Row],[Consortia FDR]])</f>
        <v>1.7961506599114487</v>
      </c>
      <c r="N277" s="14" t="s">
        <v>2119</v>
      </c>
      <c r="O277" s="1" t="s">
        <v>235</v>
      </c>
      <c r="P277" s="9">
        <v>1.4426467975031201</v>
      </c>
      <c r="Q277" s="9">
        <v>3.69612580940177E-2</v>
      </c>
      <c r="R277">
        <f>-LOG10(Table7[[#This Row],[Consortia FDR]])</f>
        <v>1.4322532546058662</v>
      </c>
      <c r="T277" s="22" t="s">
        <v>2136</v>
      </c>
      <c r="U277" s="1" t="s">
        <v>269</v>
      </c>
      <c r="V277" s="9">
        <v>1.3323876877469201</v>
      </c>
      <c r="W277" s="9">
        <v>4.0676295345053098E-2</v>
      </c>
      <c r="X277">
        <f t="shared" si="4"/>
        <v>1.3906586079731273</v>
      </c>
      <c r="Y277" t="e">
        <f>VLOOKUP(Table8[[#This Row],[Gene ID]],Table9[Component: Mitochondria],1,0)</f>
        <v>#N/A</v>
      </c>
      <c r="Z277">
        <f>_xlfn.IFNA(Table8[[#This Row],[Component: Mitochondria]], 0)</f>
        <v>0</v>
      </c>
      <c r="AA277" t="e">
        <f>VLOOKUP(Table8[[#This Row],[Gene ID]],Table9[Process: Mitochondrial Translation],1,0)</f>
        <v>#N/A</v>
      </c>
    </row>
    <row r="278" spans="1:27" x14ac:dyDescent="0.35">
      <c r="A278" t="s">
        <v>2044</v>
      </c>
      <c r="B278" t="s">
        <v>102</v>
      </c>
      <c r="C278" s="9">
        <v>4.3758710522013699E-3</v>
      </c>
      <c r="D278" s="21">
        <v>-1.32802272161112</v>
      </c>
      <c r="E278" s="21">
        <v>1.5009556861677899E-2</v>
      </c>
      <c r="F278">
        <f>-LOG10(Table4[[#This Row],[Consortia FDR2]])</f>
        <v>1.8236321295667857</v>
      </c>
      <c r="H278" s="14" t="s">
        <v>2408</v>
      </c>
      <c r="I278" s="1" t="s">
        <v>1254</v>
      </c>
      <c r="J278" s="9">
        <v>-1.5700728875324499</v>
      </c>
      <c r="K278" s="9">
        <v>1.59900322654981E-2</v>
      </c>
      <c r="L278">
        <f>-LOG10(Table6[[#This Row],[Consortia FDR]])</f>
        <v>1.7961506599114487</v>
      </c>
      <c r="N278" s="14" t="s">
        <v>2379</v>
      </c>
      <c r="O278" s="1" t="s">
        <v>35</v>
      </c>
      <c r="P278" s="9">
        <v>-1.3077109796792199</v>
      </c>
      <c r="Q278" s="9">
        <v>3.7165783542924997E-2</v>
      </c>
      <c r="R278">
        <f>-LOG10(Table7[[#This Row],[Consortia FDR]])</f>
        <v>1.4298567068060986</v>
      </c>
      <c r="T278" s="22" t="s">
        <v>2305</v>
      </c>
      <c r="U278" s="1" t="s">
        <v>599</v>
      </c>
      <c r="V278" s="9">
        <v>1.37282131065947</v>
      </c>
      <c r="W278" s="9">
        <v>4.0742041539354797E-2</v>
      </c>
      <c r="X278">
        <f t="shared" si="4"/>
        <v>1.3899572127668318</v>
      </c>
      <c r="Y278" t="str">
        <f>VLOOKUP(Table8[[#This Row],[Gene ID]],Table9[Component: Mitochondria],1,0)</f>
        <v>RCF1</v>
      </c>
      <c r="Z278" t="str">
        <f>_xlfn.IFNA(Table8[[#This Row],[Component: Mitochondria]], 0)</f>
        <v>RCF1</v>
      </c>
      <c r="AA278" t="e">
        <f>VLOOKUP(Table8[[#This Row],[Gene ID]],Table9[Process: Mitochondrial Translation],1,0)</f>
        <v>#N/A</v>
      </c>
    </row>
    <row r="279" spans="1:27" x14ac:dyDescent="0.35">
      <c r="A279" t="s">
        <v>2223</v>
      </c>
      <c r="B279" t="s">
        <v>414</v>
      </c>
      <c r="C279" s="9">
        <v>2.5252414407873E-2</v>
      </c>
      <c r="D279" s="21">
        <v>1.4666728427567499</v>
      </c>
      <c r="E279" s="21">
        <v>1.5009556861677899E-2</v>
      </c>
      <c r="F279">
        <f>-LOG10(Table4[[#This Row],[Consortia FDR2]])</f>
        <v>1.8236321295667857</v>
      </c>
      <c r="H279" s="14" t="s">
        <v>1483</v>
      </c>
      <c r="I279" s="1" t="s">
        <v>236</v>
      </c>
      <c r="J279" s="9">
        <v>1.6447865569839</v>
      </c>
      <c r="K279" s="9">
        <v>1.6029969223503499E-2</v>
      </c>
      <c r="L279">
        <f>-LOG10(Table6[[#This Row],[Consortia FDR]])</f>
        <v>1.7950673114621643</v>
      </c>
      <c r="N279" s="14" t="s">
        <v>2082</v>
      </c>
      <c r="O279" s="1" t="s">
        <v>177</v>
      </c>
      <c r="P279" s="9">
        <v>1.39240755593083</v>
      </c>
      <c r="Q279" s="9">
        <v>3.7173668794221897E-2</v>
      </c>
      <c r="R279">
        <f>-LOG10(Table7[[#This Row],[Consortia FDR]])</f>
        <v>1.4297645748080319</v>
      </c>
      <c r="T279" s="22" t="s">
        <v>2201</v>
      </c>
      <c r="U279" s="1" t="s">
        <v>16</v>
      </c>
      <c r="V279" s="9">
        <v>1.6209241941047501</v>
      </c>
      <c r="W279" s="9">
        <v>4.1123642830471797E-2</v>
      </c>
      <c r="X279">
        <f t="shared" si="4"/>
        <v>1.3859084214665998</v>
      </c>
      <c r="Y279" t="e">
        <f>VLOOKUP(Table8[[#This Row],[Gene ID]],Table9[Component: Mitochondria],1,0)</f>
        <v>#N/A</v>
      </c>
      <c r="Z279">
        <f>_xlfn.IFNA(Table8[[#This Row],[Component: Mitochondria]], 0)</f>
        <v>0</v>
      </c>
      <c r="AA279" t="e">
        <f>VLOOKUP(Table8[[#This Row],[Gene ID]],Table9[Process: Mitochondrial Translation],1,0)</f>
        <v>#N/A</v>
      </c>
    </row>
    <row r="280" spans="1:27" x14ac:dyDescent="0.35">
      <c r="A280" t="s">
        <v>1645</v>
      </c>
      <c r="B280" t="s">
        <v>428</v>
      </c>
      <c r="C280" s="9">
        <v>2.5704749175962299E-2</v>
      </c>
      <c r="D280" s="21">
        <v>2.0180185485540298</v>
      </c>
      <c r="E280" s="21">
        <v>1.5009556861677899E-2</v>
      </c>
      <c r="F280">
        <f>-LOG10(Table4[[#This Row],[Consortia FDR2]])</f>
        <v>1.8236321295667857</v>
      </c>
      <c r="H280" s="14" t="s">
        <v>1944</v>
      </c>
      <c r="I280" s="1" t="s">
        <v>736</v>
      </c>
      <c r="J280" s="9">
        <v>1.41474575865281</v>
      </c>
      <c r="K280" s="9">
        <v>1.60421523329741E-2</v>
      </c>
      <c r="L280">
        <f>-LOG10(Table6[[#This Row],[Consortia FDR]])</f>
        <v>1.7947373640054183</v>
      </c>
      <c r="N280" s="14" t="s">
        <v>317</v>
      </c>
      <c r="O280" s="1" t="s">
        <v>317</v>
      </c>
      <c r="P280" s="9">
        <v>-1.9815969296140701</v>
      </c>
      <c r="Q280" s="9">
        <v>3.7332267655798203E-2</v>
      </c>
      <c r="R280">
        <f>-LOG10(Table7[[#This Row],[Consortia FDR]])</f>
        <v>1.4279156291337309</v>
      </c>
      <c r="T280" s="22" t="s">
        <v>2025</v>
      </c>
      <c r="U280" s="1" t="s">
        <v>62</v>
      </c>
      <c r="V280" s="9">
        <v>1.3524035395926199</v>
      </c>
      <c r="W280" s="9">
        <v>4.1123642830471797E-2</v>
      </c>
      <c r="X280">
        <f t="shared" si="4"/>
        <v>1.3859084214665998</v>
      </c>
      <c r="Y280" t="e">
        <f>VLOOKUP(Table8[[#This Row],[Gene ID]],Table9[Component: Mitochondria],1,0)</f>
        <v>#N/A</v>
      </c>
      <c r="Z280">
        <f>_xlfn.IFNA(Table8[[#This Row],[Component: Mitochondria]], 0)</f>
        <v>0</v>
      </c>
      <c r="AA280" t="e">
        <f>VLOOKUP(Table8[[#This Row],[Gene ID]],Table9[Process: Mitochondrial Translation],1,0)</f>
        <v>#N/A</v>
      </c>
    </row>
    <row r="281" spans="1:27" x14ac:dyDescent="0.35">
      <c r="A281" t="s">
        <v>2395</v>
      </c>
      <c r="B281" t="s">
        <v>766</v>
      </c>
      <c r="C281" s="9">
        <v>4.7267479836702299E-2</v>
      </c>
      <c r="D281" s="21">
        <v>1.46139533332899</v>
      </c>
      <c r="E281" s="21">
        <v>1.5009556861677899E-2</v>
      </c>
      <c r="F281">
        <f>-LOG10(Table4[[#This Row],[Consortia FDR2]])</f>
        <v>1.8236321295667857</v>
      </c>
      <c r="H281" s="14" t="s">
        <v>2414</v>
      </c>
      <c r="I281" s="1" t="s">
        <v>1259</v>
      </c>
      <c r="J281" s="9">
        <v>1.4218806552615</v>
      </c>
      <c r="K281" s="9">
        <v>1.60421523329741E-2</v>
      </c>
      <c r="L281">
        <f>-LOG10(Table6[[#This Row],[Consortia FDR]])</f>
        <v>1.7947373640054183</v>
      </c>
      <c r="N281" s="14" t="s">
        <v>2221</v>
      </c>
      <c r="O281" s="1" t="s">
        <v>410</v>
      </c>
      <c r="P281" s="9">
        <v>1.4724804155840101</v>
      </c>
      <c r="Q281" s="9">
        <v>3.7359512558694401E-2</v>
      </c>
      <c r="R281">
        <f>-LOG10(Table7[[#This Row],[Consortia FDR]])</f>
        <v>1.4275987987816199</v>
      </c>
      <c r="T281" s="22" t="s">
        <v>2030</v>
      </c>
      <c r="U281" s="1" t="s">
        <v>71</v>
      </c>
      <c r="V281" s="9">
        <v>1.3564107145161599</v>
      </c>
      <c r="W281" s="9">
        <v>4.1143077440187602E-2</v>
      </c>
      <c r="X281">
        <f t="shared" si="4"/>
        <v>1.3857032268535954</v>
      </c>
      <c r="Y281" t="e">
        <f>VLOOKUP(Table8[[#This Row],[Gene ID]],Table9[Component: Mitochondria],1,0)</f>
        <v>#N/A</v>
      </c>
      <c r="Z281">
        <f>_xlfn.IFNA(Table8[[#This Row],[Component: Mitochondria]], 0)</f>
        <v>0</v>
      </c>
      <c r="AA281" t="e">
        <f>VLOOKUP(Table8[[#This Row],[Gene ID]],Table9[Process: Mitochondrial Translation],1,0)</f>
        <v>#N/A</v>
      </c>
    </row>
    <row r="282" spans="1:27" x14ac:dyDescent="0.35">
      <c r="A282" t="s">
        <v>1694</v>
      </c>
      <c r="B282" t="s">
        <v>1067</v>
      </c>
      <c r="C282" s="9">
        <v>3.0235780448414899E-2</v>
      </c>
      <c r="D282" s="21">
        <v>1.55789584051122</v>
      </c>
      <c r="E282" s="21">
        <v>1.5256784574051699E-2</v>
      </c>
      <c r="F282">
        <f>-LOG10(Table4[[#This Row],[Consortia FDR2]])</f>
        <v>1.8165369859675544</v>
      </c>
      <c r="H282" s="14" t="s">
        <v>2415</v>
      </c>
      <c r="I282" s="1" t="s">
        <v>802</v>
      </c>
      <c r="J282" s="9">
        <v>1.4985457400029001</v>
      </c>
      <c r="K282" s="9">
        <v>1.60421523329741E-2</v>
      </c>
      <c r="L282">
        <f>-LOG10(Table6[[#This Row],[Consortia FDR]])</f>
        <v>1.7947373640054183</v>
      </c>
      <c r="N282" s="14" t="s">
        <v>2322</v>
      </c>
      <c r="O282" s="1" t="s">
        <v>1167</v>
      </c>
      <c r="P282" s="9">
        <v>-1.55286899929609</v>
      </c>
      <c r="Q282" s="9">
        <v>3.7359512558694401E-2</v>
      </c>
      <c r="R282">
        <f>-LOG10(Table7[[#This Row],[Consortia FDR]])</f>
        <v>1.4275987987816199</v>
      </c>
      <c r="T282" s="22" t="s">
        <v>2210</v>
      </c>
      <c r="U282" s="1" t="s">
        <v>392</v>
      </c>
      <c r="V282" s="9">
        <v>1.44764274329676</v>
      </c>
      <c r="W282" s="9">
        <v>4.1187190734062698E-2</v>
      </c>
      <c r="X282">
        <f t="shared" si="4"/>
        <v>1.3852378290754328</v>
      </c>
      <c r="Y282" t="str">
        <f>VLOOKUP(Table8[[#This Row],[Gene ID]],Table9[Component: Mitochondria],1,0)</f>
        <v>COX23</v>
      </c>
      <c r="Z282" t="str">
        <f>_xlfn.IFNA(Table8[[#This Row],[Component: Mitochondria]], 0)</f>
        <v>COX23</v>
      </c>
      <c r="AA282" t="e">
        <f>VLOOKUP(Table8[[#This Row],[Gene ID]],Table9[Process: Mitochondrial Translation],1,0)</f>
        <v>#N/A</v>
      </c>
    </row>
    <row r="283" spans="1:27" x14ac:dyDescent="0.35">
      <c r="A283" t="s">
        <v>547</v>
      </c>
      <c r="B283" t="s">
        <v>547</v>
      </c>
      <c r="C283" s="9">
        <v>3.2692243945233602E-2</v>
      </c>
      <c r="D283" s="21">
        <v>1.66404662928866</v>
      </c>
      <c r="E283" s="21">
        <v>1.5256784574051699E-2</v>
      </c>
      <c r="F283">
        <f>-LOG10(Table4[[#This Row],[Consortia FDR2]])</f>
        <v>1.8165369859675544</v>
      </c>
      <c r="H283" s="14" t="s">
        <v>2038</v>
      </c>
      <c r="I283" s="1" t="s">
        <v>90</v>
      </c>
      <c r="J283" s="9">
        <v>-1.3420113706804699</v>
      </c>
      <c r="K283" s="9">
        <v>1.6159637789289399E-2</v>
      </c>
      <c r="L283">
        <f>-LOG10(Table6[[#This Row],[Consortia FDR]])</f>
        <v>1.7915683779596911</v>
      </c>
      <c r="N283" s="14" t="s">
        <v>2419</v>
      </c>
      <c r="O283" s="1" t="s">
        <v>1264</v>
      </c>
      <c r="P283" s="9">
        <v>1.2323615355548201</v>
      </c>
      <c r="Q283" s="9">
        <v>3.7427791043071201E-2</v>
      </c>
      <c r="R283">
        <f>-LOG10(Table7[[#This Row],[Consortia FDR]])</f>
        <v>1.4268058038263753</v>
      </c>
      <c r="T283" s="22" t="s">
        <v>2124</v>
      </c>
      <c r="U283" s="1" t="s">
        <v>248</v>
      </c>
      <c r="V283" s="9">
        <v>1.1915580878577099</v>
      </c>
      <c r="W283" s="9">
        <v>4.1379464627379202E-2</v>
      </c>
      <c r="X283">
        <f t="shared" si="4"/>
        <v>1.3832151325895468</v>
      </c>
      <c r="Y283" t="e">
        <f>VLOOKUP(Table8[[#This Row],[Gene ID]],Table9[Component: Mitochondria],1,0)</f>
        <v>#N/A</v>
      </c>
      <c r="Z283">
        <f>_xlfn.IFNA(Table8[[#This Row],[Component: Mitochondria]], 0)</f>
        <v>0</v>
      </c>
      <c r="AA283" t="e">
        <f>VLOOKUP(Table8[[#This Row],[Gene ID]],Table9[Process: Mitochondrial Translation],1,0)</f>
        <v>#N/A</v>
      </c>
    </row>
    <row r="284" spans="1:27" x14ac:dyDescent="0.35">
      <c r="A284" t="s">
        <v>1804</v>
      </c>
      <c r="B284" t="s">
        <v>602</v>
      </c>
      <c r="C284" s="9">
        <v>3.65314284965821E-2</v>
      </c>
      <c r="D284" s="21">
        <v>1.3895884262335501</v>
      </c>
      <c r="E284" s="21">
        <v>1.55087566340017E-2</v>
      </c>
      <c r="F284">
        <f>-LOG10(Table4[[#This Row],[Consortia FDR2]])</f>
        <v>1.8094230189908664</v>
      </c>
      <c r="H284" s="14" t="s">
        <v>1448</v>
      </c>
      <c r="I284" s="1" t="s">
        <v>912</v>
      </c>
      <c r="J284" s="9">
        <v>-1.5133727693118399</v>
      </c>
      <c r="K284" s="9">
        <v>1.6159637789289399E-2</v>
      </c>
      <c r="L284">
        <f>-LOG10(Table6[[#This Row],[Consortia FDR]])</f>
        <v>1.7915683779596911</v>
      </c>
      <c r="N284" s="14" t="s">
        <v>2109</v>
      </c>
      <c r="O284" s="1" t="s">
        <v>224</v>
      </c>
      <c r="P284" s="9">
        <v>1.25954057551631</v>
      </c>
      <c r="Q284" s="9">
        <v>3.7527511398521902E-2</v>
      </c>
      <c r="R284">
        <f>-LOG10(Table7[[#This Row],[Consortia FDR]])</f>
        <v>1.4256502344604707</v>
      </c>
      <c r="T284" s="22" t="s">
        <v>2229</v>
      </c>
      <c r="U284" s="1" t="s">
        <v>433</v>
      </c>
      <c r="V284" s="9">
        <v>-1.3109194694244199</v>
      </c>
      <c r="W284" s="9">
        <v>4.1622953451319798E-2</v>
      </c>
      <c r="X284">
        <f t="shared" si="4"/>
        <v>1.3806671066783951</v>
      </c>
      <c r="Y284" t="e">
        <f>VLOOKUP(Table8[[#This Row],[Gene ID]],Table9[Component: Mitochondria],1,0)</f>
        <v>#N/A</v>
      </c>
      <c r="Z284">
        <f>_xlfn.IFNA(Table8[[#This Row],[Component: Mitochondria]], 0)</f>
        <v>0</v>
      </c>
      <c r="AA284" t="e">
        <f>VLOOKUP(Table8[[#This Row],[Gene ID]],Table9[Process: Mitochondrial Translation],1,0)</f>
        <v>#N/A</v>
      </c>
    </row>
    <row r="285" spans="1:27" x14ac:dyDescent="0.35">
      <c r="A285" t="s">
        <v>2103</v>
      </c>
      <c r="B285" t="s">
        <v>213</v>
      </c>
      <c r="C285" s="9">
        <v>1.2148177348632201E-2</v>
      </c>
      <c r="D285" s="21">
        <v>1.4977361558212801</v>
      </c>
      <c r="E285" s="21">
        <v>1.56243060968422E-2</v>
      </c>
      <c r="F285">
        <f>-LOG10(Table4[[#This Row],[Consortia FDR2]])</f>
        <v>1.8061992613441584</v>
      </c>
      <c r="H285" s="14" t="s">
        <v>1775</v>
      </c>
      <c r="I285" s="1" t="s">
        <v>1118</v>
      </c>
      <c r="J285" s="9">
        <v>1.5060360565209501</v>
      </c>
      <c r="K285" s="9">
        <v>1.6159637789289399E-2</v>
      </c>
      <c r="L285">
        <f>-LOG10(Table6[[#This Row],[Consortia FDR]])</f>
        <v>1.7915683779596911</v>
      </c>
      <c r="N285" s="14" t="s">
        <v>2250</v>
      </c>
      <c r="O285" s="1" t="s">
        <v>478</v>
      </c>
      <c r="P285" s="9">
        <v>1.4883039233659401</v>
      </c>
      <c r="Q285" s="9">
        <v>3.7527511398521902E-2</v>
      </c>
      <c r="R285">
        <f>-LOG10(Table7[[#This Row],[Consortia FDR]])</f>
        <v>1.4256502344604707</v>
      </c>
      <c r="T285" s="22" t="s">
        <v>2351</v>
      </c>
      <c r="U285" s="1" t="s">
        <v>1200</v>
      </c>
      <c r="V285" s="9">
        <v>1.84444593269305</v>
      </c>
      <c r="W285" s="9">
        <v>4.1624949204304998E-2</v>
      </c>
      <c r="X285">
        <f t="shared" si="4"/>
        <v>1.380646283462885</v>
      </c>
      <c r="Y285" t="e">
        <f>VLOOKUP(Table8[[#This Row],[Gene ID]],Table9[Component: Mitochondria],1,0)</f>
        <v>#N/A</v>
      </c>
      <c r="Z285">
        <f>_xlfn.IFNA(Table8[[#This Row],[Component: Mitochondria]], 0)</f>
        <v>0</v>
      </c>
      <c r="AA285" t="e">
        <f>VLOOKUP(Table8[[#This Row],[Gene ID]],Table9[Process: Mitochondrial Translation],1,0)</f>
        <v>#N/A</v>
      </c>
    </row>
    <row r="286" spans="1:27" x14ac:dyDescent="0.35">
      <c r="A286" t="s">
        <v>1520</v>
      </c>
      <c r="B286" t="s">
        <v>960</v>
      </c>
      <c r="C286" s="9">
        <v>1.6548967221671498E-2</v>
      </c>
      <c r="D286" s="21">
        <v>1.7554657141451899</v>
      </c>
      <c r="E286" s="21">
        <v>1.56243060968422E-2</v>
      </c>
      <c r="F286">
        <f>-LOG10(Table4[[#This Row],[Consortia FDR2]])</f>
        <v>1.8061992613441584</v>
      </c>
      <c r="H286" s="14" t="s">
        <v>2375</v>
      </c>
      <c r="I286" s="1" t="s">
        <v>731</v>
      </c>
      <c r="J286" s="9">
        <v>1.5735898457376201</v>
      </c>
      <c r="K286" s="9">
        <v>1.6163734178132699E-2</v>
      </c>
      <c r="L286">
        <f>-LOG10(Table6[[#This Row],[Consortia FDR]])</f>
        <v>1.7914583003921842</v>
      </c>
      <c r="N286" s="14" t="s">
        <v>2274</v>
      </c>
      <c r="O286" s="1" t="s">
        <v>538</v>
      </c>
      <c r="P286" s="9">
        <v>1.21351815974191</v>
      </c>
      <c r="Q286" s="9">
        <v>3.7527511398521902E-2</v>
      </c>
      <c r="R286">
        <f>-LOG10(Table7[[#This Row],[Consortia FDR]])</f>
        <v>1.4256502344604707</v>
      </c>
      <c r="T286" s="22" t="s">
        <v>2196</v>
      </c>
      <c r="U286" s="1" t="s">
        <v>1012</v>
      </c>
      <c r="V286" s="9">
        <v>-1.33581954712116</v>
      </c>
      <c r="W286" s="9">
        <v>4.1624949204304998E-2</v>
      </c>
      <c r="X286">
        <f t="shared" si="4"/>
        <v>1.380646283462885</v>
      </c>
      <c r="Y286" t="e">
        <f>VLOOKUP(Table8[[#This Row],[Gene ID]],Table9[Component: Mitochondria],1,0)</f>
        <v>#N/A</v>
      </c>
      <c r="Z286">
        <f>_xlfn.IFNA(Table8[[#This Row],[Component: Mitochondria]], 0)</f>
        <v>0</v>
      </c>
      <c r="AA286" t="e">
        <f>VLOOKUP(Table8[[#This Row],[Gene ID]],Table9[Process: Mitochondrial Translation],1,0)</f>
        <v>#N/A</v>
      </c>
    </row>
    <row r="287" spans="1:27" x14ac:dyDescent="0.35">
      <c r="A287" t="s">
        <v>1015</v>
      </c>
      <c r="B287" t="s">
        <v>1015</v>
      </c>
      <c r="C287" s="9">
        <v>2.2231321688472701E-2</v>
      </c>
      <c r="D287" s="21">
        <v>1.4510083328778001</v>
      </c>
      <c r="E287" s="21">
        <v>1.56243060968422E-2</v>
      </c>
      <c r="F287">
        <f>-LOG10(Table4[[#This Row],[Consortia FDR2]])</f>
        <v>1.8061992613441584</v>
      </c>
      <c r="H287" s="14" t="s">
        <v>1153</v>
      </c>
      <c r="I287" s="1" t="s">
        <v>1153</v>
      </c>
      <c r="J287" s="9">
        <v>1.9798168848012101</v>
      </c>
      <c r="K287" s="9">
        <v>1.6229970511869501E-2</v>
      </c>
      <c r="L287">
        <f>-LOG10(Table6[[#This Row],[Consortia FDR]])</f>
        <v>1.7896822692399412</v>
      </c>
      <c r="N287" s="14" t="s">
        <v>2323</v>
      </c>
      <c r="O287" s="1" t="s">
        <v>645</v>
      </c>
      <c r="P287" s="9">
        <v>1.29298327788287</v>
      </c>
      <c r="Q287" s="9">
        <v>3.7527511398521902E-2</v>
      </c>
      <c r="R287">
        <f>-LOG10(Table7[[#This Row],[Consortia FDR]])</f>
        <v>1.4256502344604707</v>
      </c>
      <c r="T287" s="22" t="s">
        <v>2093</v>
      </c>
      <c r="U287" s="1" t="s">
        <v>914</v>
      </c>
      <c r="V287" s="9">
        <v>-1.58614997440926</v>
      </c>
      <c r="W287" s="9">
        <v>4.2097247034660702E-2</v>
      </c>
      <c r="X287">
        <f t="shared" si="4"/>
        <v>1.3757463040870908</v>
      </c>
      <c r="Y287" t="e">
        <f>VLOOKUP(Table8[[#This Row],[Gene ID]],Table9[Component: Mitochondria],1,0)</f>
        <v>#N/A</v>
      </c>
      <c r="Z287">
        <f>_xlfn.IFNA(Table8[[#This Row],[Component: Mitochondria]], 0)</f>
        <v>0</v>
      </c>
      <c r="AA287" t="e">
        <f>VLOOKUP(Table8[[#This Row],[Gene ID]],Table9[Process: Mitochondrial Translation],1,0)</f>
        <v>#N/A</v>
      </c>
    </row>
    <row r="288" spans="1:27" x14ac:dyDescent="0.35">
      <c r="A288" t="s">
        <v>1762</v>
      </c>
      <c r="B288" t="s">
        <v>566</v>
      </c>
      <c r="C288" s="9">
        <v>3.37648224149808E-2</v>
      </c>
      <c r="D288" s="21">
        <v>-486.856471534288</v>
      </c>
      <c r="E288" s="21">
        <v>1.56243060968422E-2</v>
      </c>
      <c r="F288">
        <f>-LOG10(Table4[[#This Row],[Consortia FDR2]])</f>
        <v>1.8061992613441584</v>
      </c>
      <c r="H288" s="14" t="s">
        <v>1853</v>
      </c>
      <c r="I288" s="1" t="s">
        <v>1166</v>
      </c>
      <c r="J288" s="9">
        <v>2.2035679703628901</v>
      </c>
      <c r="K288" s="9">
        <v>1.6229970511869501E-2</v>
      </c>
      <c r="L288">
        <f>-LOG10(Table6[[#This Row],[Consortia FDR]])</f>
        <v>1.7896822692399412</v>
      </c>
      <c r="N288" s="14" t="s">
        <v>2169</v>
      </c>
      <c r="O288" s="1" t="s">
        <v>320</v>
      </c>
      <c r="P288" s="9">
        <v>-1.2946246522121301</v>
      </c>
      <c r="Q288" s="9">
        <v>3.7612783283455999E-2</v>
      </c>
      <c r="R288">
        <f>-LOG10(Table7[[#This Row],[Consortia FDR]])</f>
        <v>1.4246645283185708</v>
      </c>
      <c r="T288" s="22" t="s">
        <v>2311</v>
      </c>
      <c r="U288" s="1" t="s">
        <v>1148</v>
      </c>
      <c r="V288" s="9">
        <v>-1.31285134480924</v>
      </c>
      <c r="W288" s="9">
        <v>4.2097247034660702E-2</v>
      </c>
      <c r="X288">
        <f t="shared" si="4"/>
        <v>1.3757463040870908</v>
      </c>
      <c r="Y288" t="e">
        <f>VLOOKUP(Table8[[#This Row],[Gene ID]],Table9[Component: Mitochondria],1,0)</f>
        <v>#N/A</v>
      </c>
      <c r="Z288">
        <f>_xlfn.IFNA(Table8[[#This Row],[Component: Mitochondria]], 0)</f>
        <v>0</v>
      </c>
      <c r="AA288" t="e">
        <f>VLOOKUP(Table8[[#This Row],[Gene ID]],Table9[Process: Mitochondrial Translation],1,0)</f>
        <v>#N/A</v>
      </c>
    </row>
    <row r="289" spans="1:27" x14ac:dyDescent="0.35">
      <c r="A289" t="s">
        <v>1175</v>
      </c>
      <c r="B289" t="s">
        <v>1175</v>
      </c>
      <c r="C289" s="9">
        <v>4.1123642830471797E-2</v>
      </c>
      <c r="D289" s="21">
        <v>1.5159780384632899</v>
      </c>
      <c r="E289" s="21">
        <v>1.56243060968422E-2</v>
      </c>
      <c r="F289">
        <f>-LOG10(Table4[[#This Row],[Consortia FDR2]])</f>
        <v>1.8061992613441584</v>
      </c>
      <c r="H289" s="14" t="s">
        <v>1510</v>
      </c>
      <c r="I289" s="1" t="s">
        <v>270</v>
      </c>
      <c r="J289" s="9">
        <v>1.5874841428714299</v>
      </c>
      <c r="K289" s="9">
        <v>1.6248921456589099E-2</v>
      </c>
      <c r="L289">
        <f>-LOG10(Table6[[#This Row],[Consortia FDR]])</f>
        <v>1.7891754605926156</v>
      </c>
      <c r="N289" s="14" t="s">
        <v>193</v>
      </c>
      <c r="O289" s="1" t="s">
        <v>193</v>
      </c>
      <c r="P289" s="9">
        <v>-1.2061773328357901</v>
      </c>
      <c r="Q289" s="9">
        <v>3.7831503894271201E-2</v>
      </c>
      <c r="R289">
        <f>-LOG10(Table7[[#This Row],[Consortia FDR]])</f>
        <v>1.4221463941024088</v>
      </c>
      <c r="T289" s="22" t="s">
        <v>2325</v>
      </c>
      <c r="U289" s="1" t="s">
        <v>651</v>
      </c>
      <c r="V289" s="9">
        <v>-1.2703920776126101</v>
      </c>
      <c r="W289" s="9">
        <v>4.2128924872524599E-2</v>
      </c>
      <c r="X289">
        <f t="shared" si="4"/>
        <v>1.3754196238992089</v>
      </c>
      <c r="Y289" t="e">
        <f>VLOOKUP(Table8[[#This Row],[Gene ID]],Table9[Component: Mitochondria],1,0)</f>
        <v>#N/A</v>
      </c>
      <c r="Z289">
        <f>_xlfn.IFNA(Table8[[#This Row],[Component: Mitochondria]], 0)</f>
        <v>0</v>
      </c>
      <c r="AA289" t="e">
        <f>VLOOKUP(Table8[[#This Row],[Gene ID]],Table9[Process: Mitochondrial Translation],1,0)</f>
        <v>#N/A</v>
      </c>
    </row>
    <row r="290" spans="1:27" x14ac:dyDescent="0.35">
      <c r="A290" t="s">
        <v>971</v>
      </c>
      <c r="B290" t="s">
        <v>971</v>
      </c>
      <c r="C290" s="9">
        <v>1.7190200266194899E-2</v>
      </c>
      <c r="D290" s="21">
        <v>1.42890166043302</v>
      </c>
      <c r="E290" s="21">
        <v>1.5629191575203202E-2</v>
      </c>
      <c r="F290">
        <f>-LOG10(Table4[[#This Row],[Consortia FDR2]])</f>
        <v>1.8060634854170485</v>
      </c>
      <c r="H290" s="14" t="s">
        <v>1524</v>
      </c>
      <c r="I290" s="1" t="s">
        <v>287</v>
      </c>
      <c r="J290" s="9">
        <v>1.4099413878486899</v>
      </c>
      <c r="K290" s="9">
        <v>1.6248921456589099E-2</v>
      </c>
      <c r="L290">
        <f>-LOG10(Table6[[#This Row],[Consortia FDR]])</f>
        <v>1.7891754605926156</v>
      </c>
      <c r="N290" s="14" t="s">
        <v>2335</v>
      </c>
      <c r="O290" s="1" t="s">
        <v>668</v>
      </c>
      <c r="P290" s="9">
        <v>-1.7107619885886001</v>
      </c>
      <c r="Q290" s="9">
        <v>3.7831503894271201E-2</v>
      </c>
      <c r="R290">
        <f>-LOG10(Table7[[#This Row],[Consortia FDR]])</f>
        <v>1.4221463941024088</v>
      </c>
      <c r="T290" s="22" t="s">
        <v>2261</v>
      </c>
      <c r="U290" s="1" t="s">
        <v>501</v>
      </c>
      <c r="V290" s="9">
        <v>1.57897117931202</v>
      </c>
      <c r="W290" s="9">
        <v>4.2171722477556801E-2</v>
      </c>
      <c r="X290">
        <f t="shared" si="4"/>
        <v>1.3749786601371203</v>
      </c>
      <c r="Y290" t="e">
        <f>VLOOKUP(Table8[[#This Row],[Gene ID]],Table9[Component: Mitochondria],1,0)</f>
        <v>#N/A</v>
      </c>
      <c r="Z290">
        <f>_xlfn.IFNA(Table8[[#This Row],[Component: Mitochondria]], 0)</f>
        <v>0</v>
      </c>
      <c r="AA290" t="e">
        <f>VLOOKUP(Table8[[#This Row],[Gene ID]],Table9[Process: Mitochondrial Translation],1,0)</f>
        <v>#N/A</v>
      </c>
    </row>
    <row r="291" spans="1:27" x14ac:dyDescent="0.35">
      <c r="A291" t="s">
        <v>1943</v>
      </c>
      <c r="B291" t="s">
        <v>1231</v>
      </c>
      <c r="C291" s="9">
        <v>4.5764218736255198E-2</v>
      </c>
      <c r="D291" s="21">
        <v>-1.62752915221631</v>
      </c>
      <c r="E291" s="21">
        <v>1.5629191575203202E-2</v>
      </c>
      <c r="F291">
        <f>-LOG10(Table4[[#This Row],[Consortia FDR2]])</f>
        <v>1.8060634854170485</v>
      </c>
      <c r="H291" s="14" t="s">
        <v>1953</v>
      </c>
      <c r="I291" s="1" t="s">
        <v>746</v>
      </c>
      <c r="J291" s="9">
        <v>4.3863835690817803</v>
      </c>
      <c r="K291" s="9">
        <v>1.6386395536545601E-2</v>
      </c>
      <c r="L291">
        <f>-LOG10(Table6[[#This Row],[Consortia FDR]])</f>
        <v>1.785516566304042</v>
      </c>
      <c r="N291" s="14" t="s">
        <v>2064</v>
      </c>
      <c r="O291" s="1" t="s">
        <v>139</v>
      </c>
      <c r="P291" s="9">
        <v>1.3029746810778799</v>
      </c>
      <c r="Q291" s="9">
        <v>3.7850679011878899E-2</v>
      </c>
      <c r="R291">
        <f>-LOG10(Table7[[#This Row],[Consortia FDR]])</f>
        <v>1.4219263251872354</v>
      </c>
      <c r="T291" s="22" t="s">
        <v>2348</v>
      </c>
      <c r="U291" s="1" t="s">
        <v>1194</v>
      </c>
      <c r="V291" s="9">
        <v>1.307546188738</v>
      </c>
      <c r="W291" s="9">
        <v>4.2171722477556801E-2</v>
      </c>
      <c r="X291">
        <f t="shared" si="4"/>
        <v>1.3749786601371203</v>
      </c>
      <c r="Y291" t="str">
        <f>VLOOKUP(Table8[[#This Row],[Gene ID]],Table9[Component: Mitochondria],1,0)</f>
        <v>TIM23</v>
      </c>
      <c r="Z291" t="str">
        <f>_xlfn.IFNA(Table8[[#This Row],[Component: Mitochondria]], 0)</f>
        <v>TIM23</v>
      </c>
      <c r="AA291" t="e">
        <f>VLOOKUP(Table8[[#This Row],[Gene ID]],Table9[Process: Mitochondrial Translation],1,0)</f>
        <v>#N/A</v>
      </c>
    </row>
    <row r="292" spans="1:27" x14ac:dyDescent="0.35">
      <c r="A292" t="s">
        <v>2324</v>
      </c>
      <c r="B292" t="s">
        <v>646</v>
      </c>
      <c r="C292" s="9">
        <v>3.9645097843871602E-2</v>
      </c>
      <c r="D292" s="21">
        <v>-1.8488066469437601</v>
      </c>
      <c r="E292" s="21">
        <v>1.5645769379646901E-2</v>
      </c>
      <c r="F292">
        <f>-LOG10(Table4[[#This Row],[Consortia FDR2]])</f>
        <v>1.8056030755910117</v>
      </c>
      <c r="H292" s="14" t="s">
        <v>1880</v>
      </c>
      <c r="I292" s="1" t="s">
        <v>1185</v>
      </c>
      <c r="J292" s="9">
        <v>1.6281055100833699</v>
      </c>
      <c r="K292" s="9">
        <v>1.6434236223705399E-2</v>
      </c>
      <c r="L292">
        <f>-LOG10(Table6[[#This Row],[Consortia FDR]])</f>
        <v>1.7842504748216603</v>
      </c>
      <c r="N292" s="14" t="s">
        <v>2051</v>
      </c>
      <c r="O292" s="1" t="s">
        <v>111</v>
      </c>
      <c r="P292" s="9">
        <v>2.4109267477594698</v>
      </c>
      <c r="Q292" s="9">
        <v>3.7890611731386303E-2</v>
      </c>
      <c r="R292">
        <f>-LOG10(Table7[[#This Row],[Consortia FDR]])</f>
        <v>1.4214683831277284</v>
      </c>
      <c r="T292" s="22" t="s">
        <v>2072</v>
      </c>
      <c r="U292" s="1" t="s">
        <v>153</v>
      </c>
      <c r="V292" s="9">
        <v>1.1810839968412199</v>
      </c>
      <c r="W292" s="9">
        <v>4.2236031926578703E-2</v>
      </c>
      <c r="X292">
        <f t="shared" si="4"/>
        <v>1.3743168905059839</v>
      </c>
      <c r="Y292" t="e">
        <f>VLOOKUP(Table8[[#This Row],[Gene ID]],Table9[Component: Mitochondria],1,0)</f>
        <v>#N/A</v>
      </c>
      <c r="Z292">
        <f>_xlfn.IFNA(Table8[[#This Row],[Component: Mitochondria]], 0)</f>
        <v>0</v>
      </c>
      <c r="AA292" t="e">
        <f>VLOOKUP(Table8[[#This Row],[Gene ID]],Table9[Process: Mitochondrial Translation],1,0)</f>
        <v>#N/A</v>
      </c>
    </row>
    <row r="293" spans="1:27" x14ac:dyDescent="0.35">
      <c r="A293" t="s">
        <v>1331</v>
      </c>
      <c r="B293" t="s">
        <v>70</v>
      </c>
      <c r="C293" s="9">
        <v>2.1986841225015699E-3</v>
      </c>
      <c r="D293" s="21">
        <v>1.3648209726070399</v>
      </c>
      <c r="E293" s="21">
        <v>1.5793059423894099E-2</v>
      </c>
      <c r="F293">
        <f>-LOG10(Table4[[#This Row],[Consortia FDR2]])</f>
        <v>1.8015337305230537</v>
      </c>
      <c r="H293" s="14" t="s">
        <v>2045</v>
      </c>
      <c r="I293" s="1" t="s">
        <v>103</v>
      </c>
      <c r="J293" s="9">
        <v>-1.3753845828698299</v>
      </c>
      <c r="K293" s="9">
        <v>1.6548967221671498E-2</v>
      </c>
      <c r="L293">
        <f>-LOG10(Table6[[#This Row],[Consortia FDR]])</f>
        <v>1.7812291042402022</v>
      </c>
      <c r="N293" s="14" t="s">
        <v>2138</v>
      </c>
      <c r="O293" s="1" t="s">
        <v>274</v>
      </c>
      <c r="P293" s="9">
        <v>1.28372955949222</v>
      </c>
      <c r="Q293" s="9">
        <v>3.7890611731386303E-2</v>
      </c>
      <c r="R293">
        <f>-LOG10(Table7[[#This Row],[Consortia FDR]])</f>
        <v>1.4214683831277284</v>
      </c>
      <c r="T293" s="22" t="s">
        <v>2374</v>
      </c>
      <c r="U293" s="1" t="s">
        <v>729</v>
      </c>
      <c r="V293" s="9">
        <v>-1.3580847179037701</v>
      </c>
      <c r="W293" s="9">
        <v>4.2245712921699902E-2</v>
      </c>
      <c r="X293">
        <f t="shared" si="4"/>
        <v>1.3742173565111209</v>
      </c>
      <c r="Y293" t="e">
        <f>VLOOKUP(Table8[[#This Row],[Gene ID]],Table9[Component: Mitochondria],1,0)</f>
        <v>#N/A</v>
      </c>
      <c r="Z293">
        <f>_xlfn.IFNA(Table8[[#This Row],[Component: Mitochondria]], 0)</f>
        <v>0</v>
      </c>
      <c r="AA293" t="e">
        <f>VLOOKUP(Table8[[#This Row],[Gene ID]],Table9[Process: Mitochondrial Translation],1,0)</f>
        <v>#N/A</v>
      </c>
    </row>
    <row r="294" spans="1:27" x14ac:dyDescent="0.35">
      <c r="A294" t="s">
        <v>2235</v>
      </c>
      <c r="B294" t="s">
        <v>453</v>
      </c>
      <c r="C294" s="9">
        <v>2.69347211514929E-2</v>
      </c>
      <c r="D294" s="21">
        <v>1.3841094341617</v>
      </c>
      <c r="E294" s="21">
        <v>1.5895489524583101E-2</v>
      </c>
      <c r="F294">
        <f>-LOG10(Table4[[#This Row],[Consortia FDR2]])</f>
        <v>1.798726092816743</v>
      </c>
      <c r="H294" s="14" t="s">
        <v>1403</v>
      </c>
      <c r="I294" s="1" t="s">
        <v>148</v>
      </c>
      <c r="J294" s="9">
        <v>2.0998330096717299</v>
      </c>
      <c r="K294" s="9">
        <v>1.6548967221671498E-2</v>
      </c>
      <c r="L294">
        <f>-LOG10(Table6[[#This Row],[Consortia FDR]])</f>
        <v>1.7812291042402022</v>
      </c>
      <c r="N294" s="14" t="s">
        <v>2331</v>
      </c>
      <c r="O294" s="1" t="s">
        <v>663</v>
      </c>
      <c r="P294" s="9">
        <v>1.2438131310712</v>
      </c>
      <c r="Q294" s="9">
        <v>3.7890611731386303E-2</v>
      </c>
      <c r="R294">
        <f>-LOG10(Table7[[#This Row],[Consortia FDR]])</f>
        <v>1.4214683831277284</v>
      </c>
      <c r="T294" s="22" t="s">
        <v>2262</v>
      </c>
      <c r="U294" s="1" t="s">
        <v>502</v>
      </c>
      <c r="V294" s="9">
        <v>1.33989013507987</v>
      </c>
      <c r="W294" s="9">
        <v>4.2249178486738898E-2</v>
      </c>
      <c r="X294">
        <f t="shared" si="4"/>
        <v>1.3741817312620941</v>
      </c>
      <c r="Y294" t="e">
        <f>VLOOKUP(Table8[[#This Row],[Gene ID]],Table9[Component: Mitochondria],1,0)</f>
        <v>#N/A</v>
      </c>
      <c r="Z294">
        <f>_xlfn.IFNA(Table8[[#This Row],[Component: Mitochondria]], 0)</f>
        <v>0</v>
      </c>
      <c r="AA294" t="e">
        <f>VLOOKUP(Table8[[#This Row],[Gene ID]],Table9[Process: Mitochondrial Translation],1,0)</f>
        <v>#N/A</v>
      </c>
    </row>
    <row r="295" spans="1:27" x14ac:dyDescent="0.35">
      <c r="A295" t="s">
        <v>1490</v>
      </c>
      <c r="B295" t="s">
        <v>6</v>
      </c>
      <c r="C295" s="9">
        <v>1.3922981929459601E-2</v>
      </c>
      <c r="D295" s="21">
        <v>2.7207334427426502</v>
      </c>
      <c r="E295" s="21">
        <v>1.59900322654981E-2</v>
      </c>
      <c r="F295">
        <f>-LOG10(Table4[[#This Row],[Consortia FDR2]])</f>
        <v>1.7961506599114487</v>
      </c>
      <c r="H295" s="14" t="s">
        <v>1428</v>
      </c>
      <c r="I295" s="1" t="s">
        <v>900</v>
      </c>
      <c r="J295" s="9">
        <v>1.25044063462175</v>
      </c>
      <c r="K295" s="9">
        <v>1.6548967221671498E-2</v>
      </c>
      <c r="L295">
        <f>-LOG10(Table6[[#This Row],[Consortia FDR]])</f>
        <v>1.7812291042402022</v>
      </c>
      <c r="N295" s="14" t="s">
        <v>2377</v>
      </c>
      <c r="O295" s="1" t="s">
        <v>1230</v>
      </c>
      <c r="P295" s="9">
        <v>1.3962817017920901</v>
      </c>
      <c r="Q295" s="9">
        <v>3.7890611731386303E-2</v>
      </c>
      <c r="R295">
        <f>-LOG10(Table7[[#This Row],[Consortia FDR]])</f>
        <v>1.4214683831277284</v>
      </c>
      <c r="T295" s="22" t="s">
        <v>2088</v>
      </c>
      <c r="U295" s="1" t="s">
        <v>191</v>
      </c>
      <c r="V295" s="9">
        <v>-1.95721902179004</v>
      </c>
      <c r="W295" s="9">
        <v>4.2337106235311998E-2</v>
      </c>
      <c r="X295">
        <f t="shared" si="4"/>
        <v>1.3732788295708485</v>
      </c>
      <c r="Y295" t="e">
        <f>VLOOKUP(Table8[[#This Row],[Gene ID]],Table9[Component: Mitochondria],1,0)</f>
        <v>#N/A</v>
      </c>
      <c r="Z295">
        <f>_xlfn.IFNA(Table8[[#This Row],[Component: Mitochondria]], 0)</f>
        <v>0</v>
      </c>
      <c r="AA295" t="e">
        <f>VLOOKUP(Table8[[#This Row],[Gene ID]],Table9[Process: Mitochondrial Translation],1,0)</f>
        <v>#N/A</v>
      </c>
    </row>
    <row r="296" spans="1:27" x14ac:dyDescent="0.35">
      <c r="A296" t="s">
        <v>2137</v>
      </c>
      <c r="B296" t="s">
        <v>273</v>
      </c>
      <c r="C296" s="9">
        <v>1.60421523329741E-2</v>
      </c>
      <c r="D296" s="21">
        <v>1.3886896693915101</v>
      </c>
      <c r="E296" s="21">
        <v>1.59900322654981E-2</v>
      </c>
      <c r="F296">
        <f>-LOG10(Table4[[#This Row],[Consortia FDR2]])</f>
        <v>1.7961506599114487</v>
      </c>
      <c r="H296" s="14" t="s">
        <v>2110</v>
      </c>
      <c r="I296" s="1" t="s">
        <v>931</v>
      </c>
      <c r="J296" s="9">
        <v>1.4181645407989001</v>
      </c>
      <c r="K296" s="9">
        <v>1.6548967221671498E-2</v>
      </c>
      <c r="L296">
        <f>-LOG10(Table6[[#This Row],[Consortia FDR]])</f>
        <v>1.7812291042402022</v>
      </c>
      <c r="N296" s="14" t="s">
        <v>2309</v>
      </c>
      <c r="O296" s="1" t="s">
        <v>1144</v>
      </c>
      <c r="P296" s="9">
        <v>1.20242309818101</v>
      </c>
      <c r="Q296" s="9">
        <v>3.7957437456870399E-2</v>
      </c>
      <c r="R296">
        <f>-LOG10(Table7[[#This Row],[Consortia FDR]])</f>
        <v>1.420703114893491</v>
      </c>
      <c r="T296" s="22" t="s">
        <v>2055</v>
      </c>
      <c r="U296" s="1" t="s">
        <v>119</v>
      </c>
      <c r="V296" s="9">
        <v>-1.53012174704771</v>
      </c>
      <c r="W296" s="9">
        <v>4.2732860350778397E-2</v>
      </c>
      <c r="X296">
        <f t="shared" si="4"/>
        <v>1.3692380364366401</v>
      </c>
      <c r="Y296" t="e">
        <f>VLOOKUP(Table8[[#This Row],[Gene ID]],Table9[Component: Mitochondria],1,0)</f>
        <v>#N/A</v>
      </c>
      <c r="Z296">
        <f>_xlfn.IFNA(Table8[[#This Row],[Component: Mitochondria]], 0)</f>
        <v>0</v>
      </c>
      <c r="AA296" t="e">
        <f>VLOOKUP(Table8[[#This Row],[Gene ID]],Table9[Process: Mitochondrial Translation],1,0)</f>
        <v>#N/A</v>
      </c>
    </row>
    <row r="297" spans="1:27" x14ac:dyDescent="0.35">
      <c r="A297" t="s">
        <v>1838</v>
      </c>
      <c r="B297" t="s">
        <v>632</v>
      </c>
      <c r="C297" s="9">
        <v>3.7890611731386303E-2</v>
      </c>
      <c r="D297" s="21">
        <v>2.8344433972093501</v>
      </c>
      <c r="E297" s="21">
        <v>1.59900322654981E-2</v>
      </c>
      <c r="F297">
        <f>-LOG10(Table4[[#This Row],[Consortia FDR2]])</f>
        <v>1.7961506599114487</v>
      </c>
      <c r="H297" s="14" t="s">
        <v>2280</v>
      </c>
      <c r="I297" s="1" t="s">
        <v>553</v>
      </c>
      <c r="J297" s="9">
        <v>2.18155092304981</v>
      </c>
      <c r="K297" s="9">
        <v>1.6548967221671498E-2</v>
      </c>
      <c r="L297">
        <f>-LOG10(Table6[[#This Row],[Consortia FDR]])</f>
        <v>1.7812291042402022</v>
      </c>
      <c r="N297" s="14" t="s">
        <v>2398</v>
      </c>
      <c r="O297" s="1" t="s">
        <v>771</v>
      </c>
      <c r="P297" s="9">
        <v>1.2130746045185401</v>
      </c>
      <c r="Q297" s="9">
        <v>3.8050167720987398E-2</v>
      </c>
      <c r="R297">
        <f>-LOG10(Table7[[#This Row],[Consortia FDR]])</f>
        <v>1.4196434245665019</v>
      </c>
      <c r="T297" s="22" t="s">
        <v>2160</v>
      </c>
      <c r="U297" s="1" t="s">
        <v>306</v>
      </c>
      <c r="V297" s="9">
        <v>1.21832936915657</v>
      </c>
      <c r="W297" s="9">
        <v>4.2732860350778397E-2</v>
      </c>
      <c r="X297">
        <f t="shared" si="4"/>
        <v>1.3692380364366401</v>
      </c>
      <c r="Y297" t="e">
        <f>VLOOKUP(Table8[[#This Row],[Gene ID]],Table9[Component: Mitochondria],1,0)</f>
        <v>#N/A</v>
      </c>
      <c r="Z297">
        <f>_xlfn.IFNA(Table8[[#This Row],[Component: Mitochondria]], 0)</f>
        <v>0</v>
      </c>
      <c r="AA297" t="e">
        <f>VLOOKUP(Table8[[#This Row],[Gene ID]],Table9[Process: Mitochondrial Translation],1,0)</f>
        <v>#N/A</v>
      </c>
    </row>
    <row r="298" spans="1:27" x14ac:dyDescent="0.35">
      <c r="A298" t="s">
        <v>1899</v>
      </c>
      <c r="B298" t="s">
        <v>1199</v>
      </c>
      <c r="C298" s="9">
        <v>4.2911582255559397E-2</v>
      </c>
      <c r="D298" s="21">
        <v>1.2808153142705101</v>
      </c>
      <c r="E298" s="21">
        <v>1.59900322654981E-2</v>
      </c>
      <c r="F298">
        <f>-LOG10(Table4[[#This Row],[Consortia FDR2]])</f>
        <v>1.7961506599114487</v>
      </c>
      <c r="H298" s="14" t="s">
        <v>1770</v>
      </c>
      <c r="I298" s="1" t="s">
        <v>571</v>
      </c>
      <c r="J298" s="9">
        <v>1.4435077120384101</v>
      </c>
      <c r="K298" s="9">
        <v>1.6548967221671498E-2</v>
      </c>
      <c r="L298">
        <f>-LOG10(Table6[[#This Row],[Consortia FDR]])</f>
        <v>1.7812291042402022</v>
      </c>
      <c r="N298" s="14" t="s">
        <v>2155</v>
      </c>
      <c r="O298" s="1" t="s">
        <v>972</v>
      </c>
      <c r="P298" s="9">
        <v>-1.64192424749361</v>
      </c>
      <c r="Q298" s="9">
        <v>3.8543248637953997E-2</v>
      </c>
      <c r="R298">
        <f>-LOG10(Table7[[#This Row],[Consortia FDR]])</f>
        <v>1.4140516833993597</v>
      </c>
      <c r="T298" s="22" t="s">
        <v>2404</v>
      </c>
      <c r="U298" s="1" t="s">
        <v>781</v>
      </c>
      <c r="V298" s="9">
        <v>1.2369599831553799</v>
      </c>
      <c r="W298" s="9">
        <v>4.2911582255559397E-2</v>
      </c>
      <c r="X298">
        <f t="shared" si="4"/>
        <v>1.3674254716665935</v>
      </c>
      <c r="Y298" t="e">
        <f>VLOOKUP(Table8[[#This Row],[Gene ID]],Table9[Component: Mitochondria],1,0)</f>
        <v>#N/A</v>
      </c>
      <c r="Z298">
        <f>_xlfn.IFNA(Table8[[#This Row],[Component: Mitochondria]], 0)</f>
        <v>0</v>
      </c>
      <c r="AA298" t="e">
        <f>VLOOKUP(Table8[[#This Row],[Gene ID]],Table9[Process: Mitochondrial Translation],1,0)</f>
        <v>#N/A</v>
      </c>
    </row>
    <row r="299" spans="1:27" x14ac:dyDescent="0.35">
      <c r="A299" t="s">
        <v>2371</v>
      </c>
      <c r="B299" t="s">
        <v>1226</v>
      </c>
      <c r="C299" s="9">
        <v>4.5218910864904802E-2</v>
      </c>
      <c r="D299" s="21">
        <v>1.42545424187061</v>
      </c>
      <c r="E299" s="21">
        <v>1.59900322654981E-2</v>
      </c>
      <c r="F299">
        <f>-LOG10(Table4[[#This Row],[Consortia FDR2]])</f>
        <v>1.7961506599114487</v>
      </c>
      <c r="H299" s="14" t="s">
        <v>1661</v>
      </c>
      <c r="I299" s="1" t="s">
        <v>452</v>
      </c>
      <c r="J299" s="9">
        <v>1.3488892502070799</v>
      </c>
      <c r="K299" s="9">
        <v>1.6607260195503799E-2</v>
      </c>
      <c r="L299">
        <f>-LOG10(Table6[[#This Row],[Consortia FDR]])</f>
        <v>1.7797020099399339</v>
      </c>
      <c r="N299" s="14" t="s">
        <v>2108</v>
      </c>
      <c r="O299" s="1" t="s">
        <v>221</v>
      </c>
      <c r="P299" s="9">
        <v>1.2099637289870999</v>
      </c>
      <c r="Q299" s="9">
        <v>3.8603772836042202E-2</v>
      </c>
      <c r="R299">
        <f>-LOG10(Table7[[#This Row],[Consortia FDR]])</f>
        <v>1.4133702486494011</v>
      </c>
      <c r="T299" s="22" t="s">
        <v>2037</v>
      </c>
      <c r="U299" s="1" t="s">
        <v>82</v>
      </c>
      <c r="V299" s="9">
        <v>1.23154015575266</v>
      </c>
      <c r="W299" s="9">
        <v>4.2911582255559397E-2</v>
      </c>
      <c r="X299">
        <f t="shared" si="4"/>
        <v>1.3674254716665935</v>
      </c>
      <c r="Y299" t="e">
        <f>VLOOKUP(Table8[[#This Row],[Gene ID]],Table9[Component: Mitochondria],1,0)</f>
        <v>#N/A</v>
      </c>
      <c r="Z299">
        <f>_xlfn.IFNA(Table8[[#This Row],[Component: Mitochondria]], 0)</f>
        <v>0</v>
      </c>
      <c r="AA299" t="e">
        <f>VLOOKUP(Table8[[#This Row],[Gene ID]],Table9[Process: Mitochondrial Translation],1,0)</f>
        <v>#N/A</v>
      </c>
    </row>
    <row r="300" spans="1:27" x14ac:dyDescent="0.35">
      <c r="A300" t="s">
        <v>2408</v>
      </c>
      <c r="B300" t="s">
        <v>1254</v>
      </c>
      <c r="C300" s="9">
        <v>4.86173069948257E-2</v>
      </c>
      <c r="D300" s="21">
        <v>-1.5700728875324499</v>
      </c>
      <c r="E300" s="21">
        <v>1.59900322654981E-2</v>
      </c>
      <c r="F300">
        <f>-LOG10(Table4[[#This Row],[Consortia FDR2]])</f>
        <v>1.7961506599114487</v>
      </c>
      <c r="H300" s="14" t="s">
        <v>1669</v>
      </c>
      <c r="I300" s="1" t="s">
        <v>459</v>
      </c>
      <c r="J300" s="9">
        <v>1.79268711724043</v>
      </c>
      <c r="K300" s="9">
        <v>1.6852393943234099E-2</v>
      </c>
      <c r="L300">
        <f>-LOG10(Table6[[#This Row],[Consortia FDR]])</f>
        <v>1.7733383973155994</v>
      </c>
      <c r="N300" s="14" t="s">
        <v>2129</v>
      </c>
      <c r="O300" s="1" t="s">
        <v>256</v>
      </c>
      <c r="P300" s="9">
        <v>1.2106294626313101</v>
      </c>
      <c r="Q300" s="9">
        <v>3.8649439156274501E-2</v>
      </c>
      <c r="R300">
        <f>-LOG10(Table7[[#This Row],[Consortia FDR]])</f>
        <v>1.4128568037664175</v>
      </c>
      <c r="T300" s="22" t="s">
        <v>2403</v>
      </c>
      <c r="U300" s="1" t="s">
        <v>37</v>
      </c>
      <c r="V300" s="9">
        <v>2.0537618525735999</v>
      </c>
      <c r="W300" s="9">
        <v>4.2911582255559397E-2</v>
      </c>
      <c r="X300">
        <f t="shared" si="4"/>
        <v>1.3674254716665935</v>
      </c>
      <c r="Y300" t="e">
        <f>VLOOKUP(Table8[[#This Row],[Gene ID]],Table9[Component: Mitochondria],1,0)</f>
        <v>#N/A</v>
      </c>
      <c r="Z300">
        <f>_xlfn.IFNA(Table8[[#This Row],[Component: Mitochondria]], 0)</f>
        <v>0</v>
      </c>
      <c r="AA300" t="e">
        <f>VLOOKUP(Table8[[#This Row],[Gene ID]],Table9[Process: Mitochondrial Translation],1,0)</f>
        <v>#N/A</v>
      </c>
    </row>
    <row r="301" spans="1:27" x14ac:dyDescent="0.35">
      <c r="A301" t="s">
        <v>1483</v>
      </c>
      <c r="B301" t="s">
        <v>236</v>
      </c>
      <c r="C301" s="9">
        <v>1.3882232838419901E-2</v>
      </c>
      <c r="D301" s="21">
        <v>1.6447865569839</v>
      </c>
      <c r="E301" s="21">
        <v>1.6029969223503499E-2</v>
      </c>
      <c r="F301">
        <f>-LOG10(Table4[[#This Row],[Consortia FDR2]])</f>
        <v>1.7950673114621643</v>
      </c>
      <c r="H301" s="14" t="s">
        <v>738</v>
      </c>
      <c r="I301" s="1" t="s">
        <v>738</v>
      </c>
      <c r="J301" s="9">
        <v>2.4839907933198599</v>
      </c>
      <c r="K301" s="9">
        <v>1.6852393943234099E-2</v>
      </c>
      <c r="L301">
        <f>-LOG10(Table6[[#This Row],[Consortia FDR]])</f>
        <v>1.7733383973155994</v>
      </c>
      <c r="N301" s="14" t="s">
        <v>2211</v>
      </c>
      <c r="O301" s="1" t="s">
        <v>1026</v>
      </c>
      <c r="P301" s="9">
        <v>5.7165780754332802</v>
      </c>
      <c r="Q301" s="9">
        <v>3.8697423637495502E-2</v>
      </c>
      <c r="R301">
        <f>-LOG10(Table7[[#This Row],[Consortia FDR]])</f>
        <v>1.4123179480887067</v>
      </c>
      <c r="T301" s="22" t="s">
        <v>2297</v>
      </c>
      <c r="U301" s="1" t="s">
        <v>22</v>
      </c>
      <c r="V301" s="9">
        <v>1.43484898995175</v>
      </c>
      <c r="W301" s="9">
        <v>4.2911582255559397E-2</v>
      </c>
      <c r="X301">
        <f t="shared" si="4"/>
        <v>1.3674254716665935</v>
      </c>
      <c r="Y301" t="str">
        <f>VLOOKUP(Table8[[#This Row],[Gene ID]],Table9[Component: Mitochondria],1,0)</f>
        <v>NAM2</v>
      </c>
      <c r="Z301" t="str">
        <f>_xlfn.IFNA(Table8[[#This Row],[Component: Mitochondria]], 0)</f>
        <v>NAM2</v>
      </c>
      <c r="AA301" t="str">
        <f>VLOOKUP(Table8[[#This Row],[Gene ID]],Table9[Process: Mitochondrial Translation],1,0)</f>
        <v>NAM2</v>
      </c>
    </row>
    <row r="302" spans="1:27" x14ac:dyDescent="0.35">
      <c r="A302" t="s">
        <v>1944</v>
      </c>
      <c r="B302" t="s">
        <v>736</v>
      </c>
      <c r="C302" s="9">
        <v>4.5764218736255198E-2</v>
      </c>
      <c r="D302" s="21">
        <v>1.41474575865281</v>
      </c>
      <c r="E302" s="21">
        <v>1.60421523329741E-2</v>
      </c>
      <c r="F302">
        <f>-LOG10(Table4[[#This Row],[Consortia FDR2]])</f>
        <v>1.7947373640054183</v>
      </c>
      <c r="H302" s="14" t="s">
        <v>1884</v>
      </c>
      <c r="I302" s="1" t="s">
        <v>676</v>
      </c>
      <c r="J302" s="9">
        <v>1.9271808998675299</v>
      </c>
      <c r="K302" s="9">
        <v>1.7018700058106701E-2</v>
      </c>
      <c r="L302">
        <f>-LOG10(Table6[[#This Row],[Consortia FDR]])</f>
        <v>1.7690736157644655</v>
      </c>
      <c r="N302" s="14" t="s">
        <v>2220</v>
      </c>
      <c r="O302" s="1" t="s">
        <v>409</v>
      </c>
      <c r="P302" s="9">
        <v>1.53366566723218</v>
      </c>
      <c r="Q302" s="9">
        <v>3.8765787647749003E-2</v>
      </c>
      <c r="R302">
        <f>-LOG10(Table7[[#This Row],[Consortia FDR]])</f>
        <v>1.4115513875594052</v>
      </c>
      <c r="T302" s="22" t="s">
        <v>2021</v>
      </c>
      <c r="U302" s="1" t="s">
        <v>58</v>
      </c>
      <c r="V302" s="9">
        <v>1.2419404770987099</v>
      </c>
      <c r="W302" s="9">
        <v>4.2911582255559397E-2</v>
      </c>
      <c r="X302">
        <f t="shared" si="4"/>
        <v>1.3674254716665935</v>
      </c>
      <c r="Y302" t="e">
        <f>VLOOKUP(Table8[[#This Row],[Gene ID]],Table9[Component: Mitochondria],1,0)</f>
        <v>#N/A</v>
      </c>
      <c r="Z302">
        <f>_xlfn.IFNA(Table8[[#This Row],[Component: Mitochondria]], 0)</f>
        <v>0</v>
      </c>
      <c r="AA302" t="e">
        <f>VLOOKUP(Table8[[#This Row],[Gene ID]],Table9[Process: Mitochondrial Translation],1,0)</f>
        <v>#N/A</v>
      </c>
    </row>
    <row r="303" spans="1:27" x14ac:dyDescent="0.35">
      <c r="A303" t="s">
        <v>2414</v>
      </c>
      <c r="B303" t="s">
        <v>1259</v>
      </c>
      <c r="C303" s="9">
        <v>4.8918093699828698E-2</v>
      </c>
      <c r="D303" s="21">
        <v>1.4218806552615</v>
      </c>
      <c r="E303" s="21">
        <v>1.60421523329741E-2</v>
      </c>
      <c r="F303">
        <f>-LOG10(Table4[[#This Row],[Consortia FDR2]])</f>
        <v>1.7947373640054183</v>
      </c>
      <c r="H303" s="14" t="s">
        <v>1750</v>
      </c>
      <c r="I303" s="1" t="s">
        <v>1096</v>
      </c>
      <c r="J303" s="9">
        <v>1.3925424577373799</v>
      </c>
      <c r="K303" s="9">
        <v>1.7043141572300999E-2</v>
      </c>
      <c r="L303">
        <f>-LOG10(Table6[[#This Row],[Consortia FDR]])</f>
        <v>1.7684503484331824</v>
      </c>
      <c r="N303" s="14" t="s">
        <v>2344</v>
      </c>
      <c r="O303" s="1" t="s">
        <v>1192</v>
      </c>
      <c r="P303" s="9">
        <v>1.2776231361344199</v>
      </c>
      <c r="Q303" s="9">
        <v>3.9010710422317497E-2</v>
      </c>
      <c r="R303">
        <f>-LOG10(Table7[[#This Row],[Consortia FDR]])</f>
        <v>1.408816140698643</v>
      </c>
      <c r="T303" s="22" t="s">
        <v>2078</v>
      </c>
      <c r="U303" s="1" t="s">
        <v>171</v>
      </c>
      <c r="V303" s="9">
        <v>1.2226135822467701</v>
      </c>
      <c r="W303" s="9">
        <v>4.2911582255559397E-2</v>
      </c>
      <c r="X303">
        <f t="shared" si="4"/>
        <v>1.3674254716665935</v>
      </c>
      <c r="Y303" t="e">
        <f>VLOOKUP(Table8[[#This Row],[Gene ID]],Table9[Component: Mitochondria],1,0)</f>
        <v>#N/A</v>
      </c>
      <c r="Z303">
        <f>_xlfn.IFNA(Table8[[#This Row],[Component: Mitochondria]], 0)</f>
        <v>0</v>
      </c>
      <c r="AA303" t="e">
        <f>VLOOKUP(Table8[[#This Row],[Gene ID]],Table9[Process: Mitochondrial Translation],1,0)</f>
        <v>#N/A</v>
      </c>
    </row>
    <row r="304" spans="1:27" x14ac:dyDescent="0.35">
      <c r="A304" t="s">
        <v>2415</v>
      </c>
      <c r="B304" t="s">
        <v>802</v>
      </c>
      <c r="C304" s="9">
        <v>4.8918093699828698E-2</v>
      </c>
      <c r="D304" s="21">
        <v>1.4985457400029001</v>
      </c>
      <c r="E304" s="21">
        <v>1.60421523329741E-2</v>
      </c>
      <c r="F304">
        <f>-LOG10(Table4[[#This Row],[Consortia FDR2]])</f>
        <v>1.7947373640054183</v>
      </c>
      <c r="H304" s="14" t="s">
        <v>1339</v>
      </c>
      <c r="I304" s="1" t="s">
        <v>845</v>
      </c>
      <c r="J304" s="9">
        <v>1.3516812791761501</v>
      </c>
      <c r="K304" s="9">
        <v>1.70991297534187E-2</v>
      </c>
      <c r="L304">
        <f>-LOG10(Table6[[#This Row],[Consortia FDR]])</f>
        <v>1.7670259921169427</v>
      </c>
      <c r="N304" s="14" t="s">
        <v>2125</v>
      </c>
      <c r="O304" s="1" t="s">
        <v>252</v>
      </c>
      <c r="P304" s="9">
        <v>-1.5804734151511399</v>
      </c>
      <c r="Q304" s="9">
        <v>3.9531931847856201E-2</v>
      </c>
      <c r="R304">
        <f>-LOG10(Table7[[#This Row],[Consortia FDR]])</f>
        <v>1.4030519620202073</v>
      </c>
      <c r="T304" s="22" t="s">
        <v>2159</v>
      </c>
      <c r="U304" s="1" t="s">
        <v>305</v>
      </c>
      <c r="V304" s="9">
        <v>1.2601389848742901</v>
      </c>
      <c r="W304" s="9">
        <v>4.3086444080040302E-2</v>
      </c>
      <c r="X304">
        <f t="shared" si="4"/>
        <v>1.365659346713233</v>
      </c>
      <c r="Y304" t="e">
        <f>VLOOKUP(Table8[[#This Row],[Gene ID]],Table9[Component: Mitochondria],1,0)</f>
        <v>#N/A</v>
      </c>
      <c r="Z304">
        <f>_xlfn.IFNA(Table8[[#This Row],[Component: Mitochondria]], 0)</f>
        <v>0</v>
      </c>
      <c r="AA304" t="e">
        <f>VLOOKUP(Table8[[#This Row],[Gene ID]],Table9[Process: Mitochondrial Translation],1,0)</f>
        <v>#N/A</v>
      </c>
    </row>
    <row r="305" spans="1:27" x14ac:dyDescent="0.35">
      <c r="A305" t="s">
        <v>2038</v>
      </c>
      <c r="B305" t="s">
        <v>90</v>
      </c>
      <c r="C305" s="9">
        <v>4.0741598031202196E-3</v>
      </c>
      <c r="D305" s="21">
        <v>-1.3420113706804699</v>
      </c>
      <c r="E305" s="21">
        <v>1.6159637789289399E-2</v>
      </c>
      <c r="F305">
        <f>-LOG10(Table4[[#This Row],[Consortia FDR2]])</f>
        <v>1.7915683779596911</v>
      </c>
      <c r="H305" s="14" t="s">
        <v>2053</v>
      </c>
      <c r="I305" s="1" t="s">
        <v>115</v>
      </c>
      <c r="J305" s="9">
        <v>2.2468197590367098</v>
      </c>
      <c r="K305" s="9">
        <v>1.70991297534187E-2</v>
      </c>
      <c r="L305">
        <f>-LOG10(Table6[[#This Row],[Consortia FDR]])</f>
        <v>1.7670259921169427</v>
      </c>
      <c r="N305" s="14" t="s">
        <v>2244</v>
      </c>
      <c r="O305" s="1" t="s">
        <v>467</v>
      </c>
      <c r="P305" s="9">
        <v>2.5634334680095701</v>
      </c>
      <c r="Q305" s="9">
        <v>3.9569040546237097E-2</v>
      </c>
      <c r="R305">
        <f>-LOG10(Table7[[#This Row],[Consortia FDR]])</f>
        <v>1.4026444801996443</v>
      </c>
      <c r="T305" s="22" t="s">
        <v>2200</v>
      </c>
      <c r="U305" s="1" t="s">
        <v>1018</v>
      </c>
      <c r="V305" s="9">
        <v>-1.3902242045153099</v>
      </c>
      <c r="W305" s="9">
        <v>4.3209650368817597E-2</v>
      </c>
      <c r="X305">
        <f t="shared" si="4"/>
        <v>1.3644192477713326</v>
      </c>
      <c r="Y305" t="e">
        <f>VLOOKUP(Table8[[#This Row],[Gene ID]],Table9[Component: Mitochondria],1,0)</f>
        <v>#N/A</v>
      </c>
      <c r="Z305">
        <f>_xlfn.IFNA(Table8[[#This Row],[Component: Mitochondria]], 0)</f>
        <v>0</v>
      </c>
      <c r="AA305" t="e">
        <f>VLOOKUP(Table8[[#This Row],[Gene ID]],Table9[Process: Mitochondrial Translation],1,0)</f>
        <v>#N/A</v>
      </c>
    </row>
    <row r="306" spans="1:27" x14ac:dyDescent="0.35">
      <c r="A306" t="s">
        <v>1448</v>
      </c>
      <c r="B306" t="s">
        <v>912</v>
      </c>
      <c r="C306" s="9">
        <v>1.11912413671306E-2</v>
      </c>
      <c r="D306" s="21">
        <v>-1.5133727693118399</v>
      </c>
      <c r="E306" s="21">
        <v>1.6159637789289399E-2</v>
      </c>
      <c r="F306">
        <f>-LOG10(Table4[[#This Row],[Consortia FDR2]])</f>
        <v>1.7915683779596911</v>
      </c>
      <c r="H306" s="14" t="s">
        <v>1454</v>
      </c>
      <c r="I306" s="1" t="s">
        <v>201</v>
      </c>
      <c r="J306" s="9">
        <v>1.4547575650395099</v>
      </c>
      <c r="K306" s="9">
        <v>1.70991297534187E-2</v>
      </c>
      <c r="L306">
        <f>-LOG10(Table6[[#This Row],[Consortia FDR]])</f>
        <v>1.7670259921169427</v>
      </c>
      <c r="N306" s="14" t="s">
        <v>118</v>
      </c>
      <c r="O306" s="1" t="s">
        <v>118</v>
      </c>
      <c r="P306" s="9">
        <v>-1.48512499975753</v>
      </c>
      <c r="Q306" s="9">
        <v>3.9586823386363497E-2</v>
      </c>
      <c r="R306">
        <f>-LOG10(Table7[[#This Row],[Consortia FDR]])</f>
        <v>1.4024493464701717</v>
      </c>
      <c r="T306" s="22" t="s">
        <v>91</v>
      </c>
      <c r="U306" s="1" t="s">
        <v>91</v>
      </c>
      <c r="V306" s="9">
        <v>1.3020798738166699</v>
      </c>
      <c r="W306" s="9">
        <v>4.3395562634841602E-2</v>
      </c>
      <c r="X306">
        <f t="shared" si="4"/>
        <v>1.3625546765180665</v>
      </c>
      <c r="Y306" t="e">
        <f>VLOOKUP(Table8[[#This Row],[Gene ID]],Table9[Component: Mitochondria],1,0)</f>
        <v>#N/A</v>
      </c>
      <c r="Z306">
        <f>_xlfn.IFNA(Table8[[#This Row],[Component: Mitochondria]], 0)</f>
        <v>0</v>
      </c>
      <c r="AA306" t="e">
        <f>VLOOKUP(Table8[[#This Row],[Gene ID]],Table9[Process: Mitochondrial Translation],1,0)</f>
        <v>#N/A</v>
      </c>
    </row>
    <row r="307" spans="1:27" x14ac:dyDescent="0.35">
      <c r="A307" t="s">
        <v>1775</v>
      </c>
      <c r="B307" t="s">
        <v>1118</v>
      </c>
      <c r="C307" s="9">
        <v>3.4673781943955602E-2</v>
      </c>
      <c r="D307" s="21">
        <v>1.5060360565209501</v>
      </c>
      <c r="E307" s="21">
        <v>1.6159637789289399E-2</v>
      </c>
      <c r="F307">
        <f>-LOG10(Table4[[#This Row],[Consortia FDR2]])</f>
        <v>1.7915683779596911</v>
      </c>
      <c r="H307" s="14" t="s">
        <v>1457</v>
      </c>
      <c r="I307" s="1" t="s">
        <v>923</v>
      </c>
      <c r="J307" s="9">
        <v>1.4362391784217501</v>
      </c>
      <c r="K307" s="9">
        <v>1.70991297534187E-2</v>
      </c>
      <c r="L307">
        <f>-LOG10(Table6[[#This Row],[Consortia FDR]])</f>
        <v>1.7670259921169427</v>
      </c>
      <c r="N307" s="14" t="s">
        <v>2409</v>
      </c>
      <c r="O307" s="1" t="s">
        <v>789</v>
      </c>
      <c r="P307" s="9">
        <v>3.9551604515188599</v>
      </c>
      <c r="Q307" s="9">
        <v>3.9645097843871602E-2</v>
      </c>
      <c r="R307">
        <f>-LOG10(Table7[[#This Row],[Consortia FDR]])</f>
        <v>1.4018105059750225</v>
      </c>
      <c r="T307" s="22" t="s">
        <v>2218</v>
      </c>
      <c r="U307" s="1" t="s">
        <v>406</v>
      </c>
      <c r="V307" s="9">
        <v>-1.5853419247941001</v>
      </c>
      <c r="W307" s="9">
        <v>4.3479903100670202E-2</v>
      </c>
      <c r="X307">
        <f t="shared" si="4"/>
        <v>1.3617114324535242</v>
      </c>
      <c r="Y307" t="e">
        <f>VLOOKUP(Table8[[#This Row],[Gene ID]],Table9[Component: Mitochondria],1,0)</f>
        <v>#N/A</v>
      </c>
      <c r="Z307">
        <f>_xlfn.IFNA(Table8[[#This Row],[Component: Mitochondria]], 0)</f>
        <v>0</v>
      </c>
      <c r="AA307" t="e">
        <f>VLOOKUP(Table8[[#This Row],[Gene ID]],Table9[Process: Mitochondrial Translation],1,0)</f>
        <v>#N/A</v>
      </c>
    </row>
    <row r="308" spans="1:27" x14ac:dyDescent="0.35">
      <c r="A308" t="s">
        <v>2375</v>
      </c>
      <c r="B308" t="s">
        <v>731</v>
      </c>
      <c r="C308" s="9">
        <v>4.5692690563999099E-2</v>
      </c>
      <c r="D308" s="21">
        <v>1.5735898457376201</v>
      </c>
      <c r="E308" s="21">
        <v>1.6163734178132699E-2</v>
      </c>
      <c r="F308">
        <f>-LOG10(Table4[[#This Row],[Consortia FDR2]])</f>
        <v>1.7914583003921842</v>
      </c>
      <c r="H308" s="14" t="s">
        <v>2214</v>
      </c>
      <c r="I308" s="1" t="s">
        <v>399</v>
      </c>
      <c r="J308" s="9">
        <v>1.3431988490636999</v>
      </c>
      <c r="K308" s="9">
        <v>1.70991297534187E-2</v>
      </c>
      <c r="L308">
        <f>-LOG10(Table6[[#This Row],[Consortia FDR]])</f>
        <v>1.7670259921169427</v>
      </c>
      <c r="N308" s="14" t="s">
        <v>2258</v>
      </c>
      <c r="O308" s="1" t="s">
        <v>1070</v>
      </c>
      <c r="P308" s="9">
        <v>1.31784505119665</v>
      </c>
      <c r="Q308" s="9">
        <v>3.9688718852739197E-2</v>
      </c>
      <c r="R308">
        <f>-LOG10(Table7[[#This Row],[Consortia FDR]])</f>
        <v>1.4013329198422939</v>
      </c>
      <c r="T308" s="22" t="s">
        <v>2178</v>
      </c>
      <c r="U308" s="1" t="s">
        <v>995</v>
      </c>
      <c r="V308" s="9">
        <v>1.3201346255579001</v>
      </c>
      <c r="W308" s="9">
        <v>4.3608631080487799E-2</v>
      </c>
      <c r="X308">
        <f t="shared" si="4"/>
        <v>1.360427546060383</v>
      </c>
      <c r="Y308" t="str">
        <f>VLOOKUP(Table8[[#This Row],[Gene ID]],Table9[Component: Mitochondria],1,0)</f>
        <v>COX18</v>
      </c>
      <c r="Z308" t="str">
        <f>_xlfn.IFNA(Table8[[#This Row],[Component: Mitochondria]], 0)</f>
        <v>COX18</v>
      </c>
      <c r="AA308" t="e">
        <f>VLOOKUP(Table8[[#This Row],[Gene ID]],Table9[Process: Mitochondrial Translation],1,0)</f>
        <v>#N/A</v>
      </c>
    </row>
    <row r="309" spans="1:27" x14ac:dyDescent="0.35">
      <c r="A309" t="s">
        <v>1153</v>
      </c>
      <c r="B309" t="s">
        <v>1153</v>
      </c>
      <c r="C309" s="9">
        <v>3.7527511398521902E-2</v>
      </c>
      <c r="D309" s="21">
        <v>1.9798168848012101</v>
      </c>
      <c r="E309" s="21">
        <v>1.6229970511869501E-2</v>
      </c>
      <c r="F309">
        <f>-LOG10(Table4[[#This Row],[Consortia FDR2]])</f>
        <v>1.7896822692399412</v>
      </c>
      <c r="H309" s="14" t="s">
        <v>1674</v>
      </c>
      <c r="I309" s="1" t="s">
        <v>469</v>
      </c>
      <c r="J309" s="9">
        <v>1.4823864883932201</v>
      </c>
      <c r="K309" s="9">
        <v>1.70991297534187E-2</v>
      </c>
      <c r="L309">
        <f>-LOG10(Table6[[#This Row],[Consortia FDR]])</f>
        <v>1.7670259921169427</v>
      </c>
      <c r="N309" s="14" t="s">
        <v>2330</v>
      </c>
      <c r="O309" s="1" t="s">
        <v>1174</v>
      </c>
      <c r="P309" s="9">
        <v>1.35858450021786</v>
      </c>
      <c r="Q309" s="9">
        <v>3.9688718852739197E-2</v>
      </c>
      <c r="R309">
        <f>-LOG10(Table7[[#This Row],[Consortia FDR]])</f>
        <v>1.4013329198422939</v>
      </c>
      <c r="T309" s="22" t="s">
        <v>2084</v>
      </c>
      <c r="U309" s="1" t="s">
        <v>904</v>
      </c>
      <c r="V309" s="9">
        <v>1.2799942713080601</v>
      </c>
      <c r="W309" s="9">
        <v>4.3608631080487799E-2</v>
      </c>
      <c r="X309">
        <f t="shared" si="4"/>
        <v>1.360427546060383</v>
      </c>
      <c r="Y309" t="e">
        <f>VLOOKUP(Table8[[#This Row],[Gene ID]],Table9[Component: Mitochondria],1,0)</f>
        <v>#N/A</v>
      </c>
      <c r="Z309">
        <f>_xlfn.IFNA(Table8[[#This Row],[Component: Mitochondria]], 0)</f>
        <v>0</v>
      </c>
      <c r="AA309" t="e">
        <f>VLOOKUP(Table8[[#This Row],[Gene ID]],Table9[Process: Mitochondrial Translation],1,0)</f>
        <v>#N/A</v>
      </c>
    </row>
    <row r="310" spans="1:27" x14ac:dyDescent="0.35">
      <c r="A310" t="s">
        <v>1853</v>
      </c>
      <c r="B310" t="s">
        <v>1166</v>
      </c>
      <c r="C310" s="9">
        <v>3.92953197474913E-2</v>
      </c>
      <c r="D310" s="21">
        <v>2.2035679703628901</v>
      </c>
      <c r="E310" s="21">
        <v>1.6229970511869501E-2</v>
      </c>
      <c r="F310">
        <f>-LOG10(Table4[[#This Row],[Consortia FDR2]])</f>
        <v>1.7896822692399412</v>
      </c>
      <c r="H310" s="14" t="s">
        <v>1701</v>
      </c>
      <c r="I310" s="1" t="s">
        <v>499</v>
      </c>
      <c r="J310" s="9">
        <v>1.3362373798743199</v>
      </c>
      <c r="K310" s="9">
        <v>1.70991297534187E-2</v>
      </c>
      <c r="L310">
        <f>-LOG10(Table6[[#This Row],[Consortia FDR]])</f>
        <v>1.7670259921169427</v>
      </c>
      <c r="N310" s="14" t="s">
        <v>2020</v>
      </c>
      <c r="O310" s="1" t="s">
        <v>52</v>
      </c>
      <c r="P310" s="9">
        <v>1.26763639124823</v>
      </c>
      <c r="Q310" s="9">
        <v>3.9991886057059202E-2</v>
      </c>
      <c r="R310">
        <f>-LOG10(Table7[[#This Row],[Consortia FDR]])</f>
        <v>1.3980281136244634</v>
      </c>
      <c r="T310" s="22" t="s">
        <v>2338</v>
      </c>
      <c r="U310" s="1" t="s">
        <v>1184</v>
      </c>
      <c r="V310" s="9">
        <v>1.2485854144338899</v>
      </c>
      <c r="W310" s="9">
        <v>4.3608631080487799E-2</v>
      </c>
      <c r="X310">
        <f t="shared" si="4"/>
        <v>1.360427546060383</v>
      </c>
      <c r="Y310" t="e">
        <f>VLOOKUP(Table8[[#This Row],[Gene ID]],Table9[Component: Mitochondria],1,0)</f>
        <v>#N/A</v>
      </c>
      <c r="Z310">
        <f>_xlfn.IFNA(Table8[[#This Row],[Component: Mitochondria]], 0)</f>
        <v>0</v>
      </c>
      <c r="AA310" t="e">
        <f>VLOOKUP(Table8[[#This Row],[Gene ID]],Table9[Process: Mitochondrial Translation],1,0)</f>
        <v>#N/A</v>
      </c>
    </row>
    <row r="311" spans="1:27" x14ac:dyDescent="0.35">
      <c r="A311" t="s">
        <v>1510</v>
      </c>
      <c r="B311" t="s">
        <v>270</v>
      </c>
      <c r="C311" s="9">
        <v>1.59900322654981E-2</v>
      </c>
      <c r="D311" s="21">
        <v>1.5874841428714299</v>
      </c>
      <c r="E311" s="21">
        <v>1.6248921456589099E-2</v>
      </c>
      <c r="F311">
        <f>-LOG10(Table4[[#This Row],[Consortia FDR2]])</f>
        <v>1.7891754605926156</v>
      </c>
      <c r="H311" s="14" t="s">
        <v>1837</v>
      </c>
      <c r="I311" s="1" t="s">
        <v>631</v>
      </c>
      <c r="J311" s="9">
        <v>1.99847967627265</v>
      </c>
      <c r="K311" s="9">
        <v>1.70991297534187E-2</v>
      </c>
      <c r="L311">
        <f>-LOG10(Table6[[#This Row],[Consortia FDR]])</f>
        <v>1.7670259921169427</v>
      </c>
      <c r="N311" s="14" t="s">
        <v>2254</v>
      </c>
      <c r="O311" s="1" t="s">
        <v>1061</v>
      </c>
      <c r="P311" s="9">
        <v>1.23748238023963</v>
      </c>
      <c r="Q311" s="9">
        <v>4.0276955097190301E-2</v>
      </c>
      <c r="R311">
        <f>-LOG10(Table7[[#This Row],[Consortia FDR]])</f>
        <v>1.3949433691629203</v>
      </c>
      <c r="T311" s="22" t="s">
        <v>2016</v>
      </c>
      <c r="U311" s="1" t="s">
        <v>44</v>
      </c>
      <c r="V311" s="9">
        <v>-2.5719872090872702</v>
      </c>
      <c r="W311" s="9">
        <v>4.3783643883186098E-2</v>
      </c>
      <c r="X311">
        <f t="shared" si="4"/>
        <v>1.3586880972106123</v>
      </c>
      <c r="Y311" t="e">
        <f>VLOOKUP(Table8[[#This Row],[Gene ID]],Table9[Component: Mitochondria],1,0)</f>
        <v>#N/A</v>
      </c>
      <c r="Z311">
        <f>_xlfn.IFNA(Table8[[#This Row],[Component: Mitochondria]], 0)</f>
        <v>0</v>
      </c>
      <c r="AA311" t="e">
        <f>VLOOKUP(Table8[[#This Row],[Gene ID]],Table9[Process: Mitochondrial Translation],1,0)</f>
        <v>#N/A</v>
      </c>
    </row>
    <row r="312" spans="1:27" x14ac:dyDescent="0.35">
      <c r="A312" t="s">
        <v>1524</v>
      </c>
      <c r="B312" t="s">
        <v>287</v>
      </c>
      <c r="C312" s="9">
        <v>1.7043141572300999E-2</v>
      </c>
      <c r="D312" s="21">
        <v>1.4099413878486899</v>
      </c>
      <c r="E312" s="21">
        <v>1.6248921456589099E-2</v>
      </c>
      <c r="F312">
        <f>-LOG10(Table4[[#This Row],[Consortia FDR2]])</f>
        <v>1.7891754605926156</v>
      </c>
      <c r="H312" s="14" t="s">
        <v>1845</v>
      </c>
      <c r="I312" s="1" t="s">
        <v>1162</v>
      </c>
      <c r="J312" s="9">
        <v>-1.33184894251438</v>
      </c>
      <c r="K312" s="9">
        <v>1.70991297534187E-2</v>
      </c>
      <c r="L312">
        <f>-LOG10(Table6[[#This Row],[Consortia FDR]])</f>
        <v>1.7670259921169427</v>
      </c>
      <c r="N312" s="14" t="s">
        <v>2372</v>
      </c>
      <c r="O312" s="1" t="s">
        <v>726</v>
      </c>
      <c r="P312" s="9">
        <v>1.4800025031787201</v>
      </c>
      <c r="Q312" s="9">
        <v>4.0380168982603097E-2</v>
      </c>
      <c r="R312">
        <f>-LOG10(Table7[[#This Row],[Consortia FDR]])</f>
        <v>1.3938318679565571</v>
      </c>
      <c r="T312" s="22" t="s">
        <v>1031</v>
      </c>
      <c r="U312" s="1" t="s">
        <v>1031</v>
      </c>
      <c r="V312" s="9">
        <v>-1.6360818652442699</v>
      </c>
      <c r="W312" s="9">
        <v>4.3859490637312697E-2</v>
      </c>
      <c r="X312">
        <f t="shared" si="4"/>
        <v>1.3579364163130538</v>
      </c>
      <c r="Y312" t="e">
        <f>VLOOKUP(Table8[[#This Row],[Gene ID]],Table9[Component: Mitochondria],1,0)</f>
        <v>#N/A</v>
      </c>
      <c r="Z312">
        <f>_xlfn.IFNA(Table8[[#This Row],[Component: Mitochondria]], 0)</f>
        <v>0</v>
      </c>
      <c r="AA312" t="e">
        <f>VLOOKUP(Table8[[#This Row],[Gene ID]],Table9[Process: Mitochondrial Translation],1,0)</f>
        <v>#N/A</v>
      </c>
    </row>
    <row r="313" spans="1:27" x14ac:dyDescent="0.35">
      <c r="A313" t="s">
        <v>1953</v>
      </c>
      <c r="B313" t="s">
        <v>746</v>
      </c>
      <c r="C313" s="9">
        <v>4.5905451963846197E-2</v>
      </c>
      <c r="D313" s="21">
        <v>4.3863835690817803</v>
      </c>
      <c r="E313" s="21">
        <v>1.6386395536545601E-2</v>
      </c>
      <c r="F313">
        <f>-LOG10(Table4[[#This Row],[Consortia FDR2]])</f>
        <v>1.785516566304042</v>
      </c>
      <c r="H313" s="14" t="s">
        <v>1858</v>
      </c>
      <c r="I313" s="1" t="s">
        <v>649</v>
      </c>
      <c r="J313" s="9">
        <v>1.8185536357994501</v>
      </c>
      <c r="K313" s="9">
        <v>1.70991297534187E-2</v>
      </c>
      <c r="L313">
        <f>-LOG10(Table6[[#This Row],[Consortia FDR]])</f>
        <v>1.7670259921169427</v>
      </c>
      <c r="N313" s="14" t="s">
        <v>671</v>
      </c>
      <c r="O313" s="1" t="s">
        <v>671</v>
      </c>
      <c r="P313" s="9">
        <v>2.19014783569187</v>
      </c>
      <c r="Q313" s="9">
        <v>4.0401404788587301E-2</v>
      </c>
      <c r="R313">
        <f>-LOG10(Table7[[#This Row],[Consortia FDR]])</f>
        <v>1.3936035338665016</v>
      </c>
      <c r="T313" s="22" t="s">
        <v>2412</v>
      </c>
      <c r="U313" s="1" t="s">
        <v>1256</v>
      </c>
      <c r="V313" s="9">
        <v>1.19693005105735</v>
      </c>
      <c r="W313" s="9">
        <v>4.3882225574196299E-2</v>
      </c>
      <c r="X313">
        <f t="shared" si="4"/>
        <v>1.3577113544318358</v>
      </c>
      <c r="Y313" t="e">
        <f>VLOOKUP(Table8[[#This Row],[Gene ID]],Table9[Component: Mitochondria],1,0)</f>
        <v>#N/A</v>
      </c>
      <c r="Z313">
        <f>_xlfn.IFNA(Table8[[#This Row],[Component: Mitochondria]], 0)</f>
        <v>0</v>
      </c>
      <c r="AA313" t="e">
        <f>VLOOKUP(Table8[[#This Row],[Gene ID]],Table9[Process: Mitochondrial Translation],1,0)</f>
        <v>#N/A</v>
      </c>
    </row>
    <row r="314" spans="1:27" x14ac:dyDescent="0.35">
      <c r="A314" t="s">
        <v>1880</v>
      </c>
      <c r="B314" t="s">
        <v>1185</v>
      </c>
      <c r="C314" s="9">
        <v>4.2097247034660702E-2</v>
      </c>
      <c r="D314" s="21">
        <v>1.6281055100833699</v>
      </c>
      <c r="E314" s="21">
        <v>1.6434236223705399E-2</v>
      </c>
      <c r="F314">
        <f>-LOG10(Table4[[#This Row],[Consortia FDR2]])</f>
        <v>1.7842504748216603</v>
      </c>
      <c r="H314" s="14" t="s">
        <v>2329</v>
      </c>
      <c r="I314" s="1" t="s">
        <v>662</v>
      </c>
      <c r="J314" s="9">
        <v>1.35235466533641</v>
      </c>
      <c r="K314" s="9">
        <v>1.70991297534187E-2</v>
      </c>
      <c r="L314">
        <f>-LOG10(Table6[[#This Row],[Consortia FDR]])</f>
        <v>1.7670259921169427</v>
      </c>
      <c r="N314" s="14" t="s">
        <v>2136</v>
      </c>
      <c r="O314" s="1" t="s">
        <v>269</v>
      </c>
      <c r="P314" s="9">
        <v>1.3323876877469201</v>
      </c>
      <c r="Q314" s="9">
        <v>4.0676295345053098E-2</v>
      </c>
      <c r="R314">
        <f>-LOG10(Table7[[#This Row],[Consortia FDR]])</f>
        <v>1.3906586079731273</v>
      </c>
      <c r="T314" s="22" t="s">
        <v>2180</v>
      </c>
      <c r="U314" s="1" t="s">
        <v>997</v>
      </c>
      <c r="V314" s="9">
        <v>-1.2436467522411701</v>
      </c>
      <c r="W314" s="9">
        <v>4.4098883022434997E-2</v>
      </c>
      <c r="X314">
        <f t="shared" si="4"/>
        <v>1.3555724106078153</v>
      </c>
      <c r="Y314" t="e">
        <f>VLOOKUP(Table8[[#This Row],[Gene ID]],Table9[Component: Mitochondria],1,0)</f>
        <v>#N/A</v>
      </c>
      <c r="Z314">
        <f>_xlfn.IFNA(Table8[[#This Row],[Component: Mitochondria]], 0)</f>
        <v>0</v>
      </c>
      <c r="AA314" t="e">
        <f>VLOOKUP(Table8[[#This Row],[Gene ID]],Table9[Process: Mitochondrial Translation],1,0)</f>
        <v>#N/A</v>
      </c>
    </row>
    <row r="315" spans="1:27" x14ac:dyDescent="0.35">
      <c r="A315" t="s">
        <v>2045</v>
      </c>
      <c r="B315" t="s">
        <v>103</v>
      </c>
      <c r="C315" s="9">
        <v>4.5608224383143501E-3</v>
      </c>
      <c r="D315" s="21">
        <v>-1.3753845828698299</v>
      </c>
      <c r="E315" s="21">
        <v>1.6548967221671498E-2</v>
      </c>
      <c r="F315">
        <f>-LOG10(Table4[[#This Row],[Consortia FDR2]])</f>
        <v>1.7812291042402022</v>
      </c>
      <c r="H315" s="14" t="s">
        <v>208</v>
      </c>
      <c r="I315" s="1" t="s">
        <v>208</v>
      </c>
      <c r="J315" s="9">
        <v>-1.71489394779342</v>
      </c>
      <c r="K315" s="9">
        <v>1.7190200266194899E-2</v>
      </c>
      <c r="L315">
        <f>-LOG10(Table6[[#This Row],[Consortia FDR]])</f>
        <v>1.7647190637436208</v>
      </c>
      <c r="N315" s="14" t="s">
        <v>2305</v>
      </c>
      <c r="O315" s="1" t="s">
        <v>599</v>
      </c>
      <c r="P315" s="9">
        <v>1.37282131065947</v>
      </c>
      <c r="Q315" s="9">
        <v>4.0742041539354797E-2</v>
      </c>
      <c r="R315">
        <f>-LOG10(Table7[[#This Row],[Consortia FDR]])</f>
        <v>1.3899572127668318</v>
      </c>
      <c r="T315" s="22" t="s">
        <v>2271</v>
      </c>
      <c r="U315" s="1" t="s">
        <v>530</v>
      </c>
      <c r="V315" s="9">
        <v>-1.57539979206138</v>
      </c>
      <c r="W315" s="9">
        <v>4.4098883022434997E-2</v>
      </c>
      <c r="X315">
        <f t="shared" si="4"/>
        <v>1.3555724106078153</v>
      </c>
      <c r="Y315" t="e">
        <f>VLOOKUP(Table8[[#This Row],[Gene ID]],Table9[Component: Mitochondria],1,0)</f>
        <v>#N/A</v>
      </c>
      <c r="Z315">
        <f>_xlfn.IFNA(Table8[[#This Row],[Component: Mitochondria]], 0)</f>
        <v>0</v>
      </c>
      <c r="AA315" t="e">
        <f>VLOOKUP(Table8[[#This Row],[Gene ID]],Table9[Process: Mitochondrial Translation],1,0)</f>
        <v>#N/A</v>
      </c>
    </row>
    <row r="316" spans="1:27" x14ac:dyDescent="0.35">
      <c r="A316" t="s">
        <v>1403</v>
      </c>
      <c r="B316" t="s">
        <v>148</v>
      </c>
      <c r="C316" s="9">
        <v>6.9535754753748498E-3</v>
      </c>
      <c r="D316" s="21">
        <v>2.0998330096717299</v>
      </c>
      <c r="E316" s="21">
        <v>1.6548967221671498E-2</v>
      </c>
      <c r="F316">
        <f>-LOG10(Table4[[#This Row],[Consortia FDR2]])</f>
        <v>1.7812291042402022</v>
      </c>
      <c r="H316" s="14" t="s">
        <v>2152</v>
      </c>
      <c r="I316" s="1" t="s">
        <v>294</v>
      </c>
      <c r="J316" s="9">
        <v>-3.7230685804634902</v>
      </c>
      <c r="K316" s="9">
        <v>1.7190200266194899E-2</v>
      </c>
      <c r="L316">
        <f>-LOG10(Table6[[#This Row],[Consortia FDR]])</f>
        <v>1.7647190637436208</v>
      </c>
      <c r="N316" s="14" t="s">
        <v>2025</v>
      </c>
      <c r="O316" s="1" t="s">
        <v>62</v>
      </c>
      <c r="P316" s="9">
        <v>1.3524035395926199</v>
      </c>
      <c r="Q316" s="9">
        <v>4.1123642830471797E-2</v>
      </c>
      <c r="R316">
        <f>-LOG10(Table7[[#This Row],[Consortia FDR]])</f>
        <v>1.3859084214665998</v>
      </c>
      <c r="T316" s="22" t="s">
        <v>2382</v>
      </c>
      <c r="U316" s="1" t="s">
        <v>1235</v>
      </c>
      <c r="V316" s="9">
        <v>-1.7131783033360899</v>
      </c>
      <c r="W316" s="9">
        <v>4.4098883022434997E-2</v>
      </c>
      <c r="X316">
        <f t="shared" si="4"/>
        <v>1.3555724106078153</v>
      </c>
      <c r="Y316" t="e">
        <f>VLOOKUP(Table8[[#This Row],[Gene ID]],Table9[Component: Mitochondria],1,0)</f>
        <v>#N/A</v>
      </c>
      <c r="Z316">
        <f>_xlfn.IFNA(Table8[[#This Row],[Component: Mitochondria]], 0)</f>
        <v>0</v>
      </c>
      <c r="AA316" t="e">
        <f>VLOOKUP(Table8[[#This Row],[Gene ID]],Table9[Process: Mitochondrial Translation],1,0)</f>
        <v>#N/A</v>
      </c>
    </row>
    <row r="317" spans="1:27" x14ac:dyDescent="0.35">
      <c r="A317" t="s">
        <v>1428</v>
      </c>
      <c r="B317" t="s">
        <v>900</v>
      </c>
      <c r="C317" s="9">
        <v>9.6618013088308093E-3</v>
      </c>
      <c r="D317" s="21">
        <v>1.25044063462175</v>
      </c>
      <c r="E317" s="21">
        <v>1.6548967221671498E-2</v>
      </c>
      <c r="F317">
        <f>-LOG10(Table4[[#This Row],[Consortia FDR2]])</f>
        <v>1.7812291042402022</v>
      </c>
      <c r="H317" s="14" t="s">
        <v>1569</v>
      </c>
      <c r="I317" s="1" t="s">
        <v>338</v>
      </c>
      <c r="J317" s="9">
        <v>1.49221464931071</v>
      </c>
      <c r="K317" s="9">
        <v>1.7190200266194899E-2</v>
      </c>
      <c r="L317">
        <f>-LOG10(Table6[[#This Row],[Consortia FDR]])</f>
        <v>1.7647190637436208</v>
      </c>
      <c r="N317" s="14" t="s">
        <v>2187</v>
      </c>
      <c r="O317" s="1" t="s">
        <v>352</v>
      </c>
      <c r="P317" s="9">
        <v>1.3106681839274901</v>
      </c>
      <c r="Q317" s="9">
        <v>4.1123642830471797E-2</v>
      </c>
      <c r="R317">
        <f>-LOG10(Table7[[#This Row],[Consortia FDR]])</f>
        <v>1.3859084214665998</v>
      </c>
      <c r="T317" s="22" t="s">
        <v>2339</v>
      </c>
      <c r="U317" s="1" t="s">
        <v>1187</v>
      </c>
      <c r="V317" s="9">
        <v>-1.54428565848943</v>
      </c>
      <c r="W317" s="9">
        <v>4.4155873770936702E-2</v>
      </c>
      <c r="X317">
        <f t="shared" si="4"/>
        <v>1.3550115168512986</v>
      </c>
      <c r="Y317" t="e">
        <f>VLOOKUP(Table8[[#This Row],[Gene ID]],Table9[Component: Mitochondria],1,0)</f>
        <v>#N/A</v>
      </c>
      <c r="Z317">
        <f>_xlfn.IFNA(Table8[[#This Row],[Component: Mitochondria]], 0)</f>
        <v>0</v>
      </c>
      <c r="AA317" t="e">
        <f>VLOOKUP(Table8[[#This Row],[Gene ID]],Table9[Process: Mitochondrial Translation],1,0)</f>
        <v>#N/A</v>
      </c>
    </row>
    <row r="318" spans="1:27" x14ac:dyDescent="0.35">
      <c r="A318" t="s">
        <v>2110</v>
      </c>
      <c r="B318" t="s">
        <v>931</v>
      </c>
      <c r="C318" s="9">
        <v>1.3216626832369601E-2</v>
      </c>
      <c r="D318" s="21">
        <v>1.4181645407989001</v>
      </c>
      <c r="E318" s="21">
        <v>1.6548967221671498E-2</v>
      </c>
      <c r="F318">
        <f>-LOG10(Table4[[#This Row],[Consortia FDR2]])</f>
        <v>1.7812291042402022</v>
      </c>
      <c r="H318" s="14" t="s">
        <v>1696</v>
      </c>
      <c r="I318" s="1" t="s">
        <v>494</v>
      </c>
      <c r="J318" s="9">
        <v>1.3261596236717601</v>
      </c>
      <c r="K318" s="9">
        <v>1.7190200266194899E-2</v>
      </c>
      <c r="L318">
        <f>-LOG10(Table6[[#This Row],[Consortia FDR]])</f>
        <v>1.7647190637436208</v>
      </c>
      <c r="N318" s="14" t="s">
        <v>2201</v>
      </c>
      <c r="O318" s="1" t="s">
        <v>16</v>
      </c>
      <c r="P318" s="9">
        <v>1.6209241941047501</v>
      </c>
      <c r="Q318" s="9">
        <v>4.1123642830471797E-2</v>
      </c>
      <c r="R318">
        <f>-LOG10(Table7[[#This Row],[Consortia FDR]])</f>
        <v>1.3859084214665998</v>
      </c>
      <c r="T318" s="22" t="s">
        <v>2163</v>
      </c>
      <c r="U318" s="1" t="s">
        <v>9</v>
      </c>
      <c r="V318" s="9">
        <v>1.2666274096616501</v>
      </c>
      <c r="W318" s="9">
        <v>4.4155873770936702E-2</v>
      </c>
      <c r="X318">
        <f t="shared" si="4"/>
        <v>1.3550115168512986</v>
      </c>
      <c r="Y318" t="e">
        <f>VLOOKUP(Table8[[#This Row],[Gene ID]],Table9[Component: Mitochondria],1,0)</f>
        <v>#N/A</v>
      </c>
      <c r="Z318">
        <f>_xlfn.IFNA(Table8[[#This Row],[Component: Mitochondria]], 0)</f>
        <v>0</v>
      </c>
      <c r="AA318" t="e">
        <f>VLOOKUP(Table8[[#This Row],[Gene ID]],Table9[Process: Mitochondrial Translation],1,0)</f>
        <v>#N/A</v>
      </c>
    </row>
    <row r="319" spans="1:27" x14ac:dyDescent="0.35">
      <c r="A319" t="s">
        <v>2280</v>
      </c>
      <c r="B319" t="s">
        <v>553</v>
      </c>
      <c r="C319" s="9">
        <v>3.2850044547625003E-2</v>
      </c>
      <c r="D319" s="21">
        <v>2.18155092304981</v>
      </c>
      <c r="E319" s="21">
        <v>1.6548967221671498E-2</v>
      </c>
      <c r="F319">
        <f>-LOG10(Table4[[#This Row],[Consortia FDR2]])</f>
        <v>1.7812291042402022</v>
      </c>
      <c r="H319" s="14" t="s">
        <v>1780</v>
      </c>
      <c r="I319" s="1" t="s">
        <v>581</v>
      </c>
      <c r="J319" s="9">
        <v>1.4030652068498399</v>
      </c>
      <c r="K319" s="9">
        <v>1.7190200266194899E-2</v>
      </c>
      <c r="L319">
        <f>-LOG10(Table6[[#This Row],[Consortia FDR]])</f>
        <v>1.7647190637436208</v>
      </c>
      <c r="N319" s="14" t="s">
        <v>2030</v>
      </c>
      <c r="O319" s="1" t="s">
        <v>71</v>
      </c>
      <c r="P319" s="9">
        <v>1.3564107145161599</v>
      </c>
      <c r="Q319" s="9">
        <v>4.1143077440187602E-2</v>
      </c>
      <c r="R319">
        <f>-LOG10(Table7[[#This Row],[Consortia FDR]])</f>
        <v>1.3857032268535954</v>
      </c>
      <c r="T319" s="22" t="s">
        <v>2122</v>
      </c>
      <c r="U319" s="1" t="s">
        <v>242</v>
      </c>
      <c r="V319" s="9">
        <v>1.93685467895124</v>
      </c>
      <c r="W319" s="9">
        <v>4.4155873770936702E-2</v>
      </c>
      <c r="X319">
        <f t="shared" si="4"/>
        <v>1.3550115168512986</v>
      </c>
      <c r="Y319" t="e">
        <f>VLOOKUP(Table8[[#This Row],[Gene ID]],Table9[Component: Mitochondria],1,0)</f>
        <v>#N/A</v>
      </c>
      <c r="Z319">
        <f>_xlfn.IFNA(Table8[[#This Row],[Component: Mitochondria]], 0)</f>
        <v>0</v>
      </c>
      <c r="AA319" t="e">
        <f>VLOOKUP(Table8[[#This Row],[Gene ID]],Table9[Process: Mitochondrial Translation],1,0)</f>
        <v>#N/A</v>
      </c>
    </row>
    <row r="320" spans="1:27" x14ac:dyDescent="0.35">
      <c r="A320" t="s">
        <v>1770</v>
      </c>
      <c r="B320" t="s">
        <v>571</v>
      </c>
      <c r="C320" s="9">
        <v>3.4123164073219601E-2</v>
      </c>
      <c r="D320" s="21">
        <v>1.4435077120384101</v>
      </c>
      <c r="E320" s="21">
        <v>1.6548967221671498E-2</v>
      </c>
      <c r="F320">
        <f>-LOG10(Table4[[#This Row],[Consortia FDR2]])</f>
        <v>1.7812291042402022</v>
      </c>
      <c r="H320" s="14" t="s">
        <v>1912</v>
      </c>
      <c r="I320" s="1" t="s">
        <v>1209</v>
      </c>
      <c r="J320" s="9">
        <v>1.3789090458171001</v>
      </c>
      <c r="K320" s="9">
        <v>1.7190200266194899E-2</v>
      </c>
      <c r="L320">
        <f>-LOG10(Table6[[#This Row],[Consortia FDR]])</f>
        <v>1.7647190637436208</v>
      </c>
      <c r="N320" s="14" t="s">
        <v>2210</v>
      </c>
      <c r="O320" s="1" t="s">
        <v>392</v>
      </c>
      <c r="P320" s="9">
        <v>1.44764274329676</v>
      </c>
      <c r="Q320" s="9">
        <v>4.1187190734062698E-2</v>
      </c>
      <c r="R320">
        <f>-LOG10(Table7[[#This Row],[Consortia FDR]])</f>
        <v>1.3852378290754328</v>
      </c>
      <c r="T320" s="22" t="s">
        <v>2393</v>
      </c>
      <c r="U320" s="1" t="s">
        <v>764</v>
      </c>
      <c r="V320" s="9">
        <v>1.37274375772238</v>
      </c>
      <c r="W320" s="9">
        <v>4.4188134412817499E-2</v>
      </c>
      <c r="X320">
        <f t="shared" si="4"/>
        <v>1.3546943336113189</v>
      </c>
      <c r="Y320" t="str">
        <f>VLOOKUP(Table8[[#This Row],[Gene ID]],Table9[Component: Mitochondria],1,0)</f>
        <v>MRP51</v>
      </c>
      <c r="Z320" t="str">
        <f>_xlfn.IFNA(Table8[[#This Row],[Component: Mitochondria]], 0)</f>
        <v>MRP51</v>
      </c>
      <c r="AA320" t="str">
        <f>VLOOKUP(Table8[[#This Row],[Gene ID]],Table9[Process: Mitochondrial Translation],1,0)</f>
        <v>MRP51</v>
      </c>
    </row>
    <row r="321" spans="1:27" x14ac:dyDescent="0.35">
      <c r="A321" t="s">
        <v>1661</v>
      </c>
      <c r="B321" t="s">
        <v>452</v>
      </c>
      <c r="C321" s="9">
        <v>2.6798033162220101E-2</v>
      </c>
      <c r="D321" s="21">
        <v>1.3488892502070799</v>
      </c>
      <c r="E321" s="21">
        <v>1.6607260195503799E-2</v>
      </c>
      <c r="F321">
        <f>-LOG10(Table4[[#This Row],[Consortia FDR2]])</f>
        <v>1.7797020099399339</v>
      </c>
      <c r="H321" s="14" t="s">
        <v>1935</v>
      </c>
      <c r="I321" s="1" t="s">
        <v>724</v>
      </c>
      <c r="J321" s="9">
        <v>1.8368301023009399</v>
      </c>
      <c r="K321" s="9">
        <v>1.7190200266194899E-2</v>
      </c>
      <c r="L321">
        <f>-LOG10(Table6[[#This Row],[Consortia FDR]])</f>
        <v>1.7647190637436208</v>
      </c>
      <c r="N321" s="14" t="s">
        <v>2124</v>
      </c>
      <c r="O321" s="1" t="s">
        <v>248</v>
      </c>
      <c r="P321" s="9">
        <v>1.1915580878577099</v>
      </c>
      <c r="Q321" s="9">
        <v>4.1379464627379202E-2</v>
      </c>
      <c r="R321">
        <f>-LOG10(Table7[[#This Row],[Consortia FDR]])</f>
        <v>1.3832151325895468</v>
      </c>
      <c r="T321" s="22" t="s">
        <v>2416</v>
      </c>
      <c r="U321" s="1" t="s">
        <v>803</v>
      </c>
      <c r="V321" s="9">
        <v>-1.49375080296355</v>
      </c>
      <c r="W321" s="9">
        <v>4.4188134412817499E-2</v>
      </c>
      <c r="X321">
        <f t="shared" si="4"/>
        <v>1.3546943336113189</v>
      </c>
      <c r="Y321" t="e">
        <f>VLOOKUP(Table8[[#This Row],[Gene ID]],Table9[Component: Mitochondria],1,0)</f>
        <v>#N/A</v>
      </c>
      <c r="Z321">
        <f>_xlfn.IFNA(Table8[[#This Row],[Component: Mitochondria]], 0)</f>
        <v>0</v>
      </c>
      <c r="AA321" t="e">
        <f>VLOOKUP(Table8[[#This Row],[Gene ID]],Table9[Process: Mitochondrial Translation],1,0)</f>
        <v>#N/A</v>
      </c>
    </row>
    <row r="322" spans="1:27" x14ac:dyDescent="0.35">
      <c r="A322" t="s">
        <v>1669</v>
      </c>
      <c r="B322" t="s">
        <v>459</v>
      </c>
      <c r="C322" s="9">
        <v>2.7605312341697299E-2</v>
      </c>
      <c r="D322" s="21">
        <v>1.79268711724043</v>
      </c>
      <c r="E322" s="21">
        <v>1.6852393943234099E-2</v>
      </c>
      <c r="F322">
        <f>-LOG10(Table4[[#This Row],[Consortia FDR2]])</f>
        <v>1.7733383973155994</v>
      </c>
      <c r="H322" s="14" t="s">
        <v>1852</v>
      </c>
      <c r="I322" s="1" t="s">
        <v>1165</v>
      </c>
      <c r="J322" s="9">
        <v>1.2387848144198801</v>
      </c>
      <c r="K322" s="9">
        <v>1.7216953614423099E-2</v>
      </c>
      <c r="L322">
        <f>-LOG10(Table6[[#This Row],[Consortia FDR]])</f>
        <v>1.7640436905994317</v>
      </c>
      <c r="N322" s="14" t="s">
        <v>2229</v>
      </c>
      <c r="O322" s="1" t="s">
        <v>433</v>
      </c>
      <c r="P322" s="9">
        <v>-1.3109194694244199</v>
      </c>
      <c r="Q322" s="9">
        <v>4.1622953451319798E-2</v>
      </c>
      <c r="R322">
        <f>-LOG10(Table7[[#This Row],[Consortia FDR]])</f>
        <v>1.3806671066783951</v>
      </c>
      <c r="T322" s="22" t="s">
        <v>2319</v>
      </c>
      <c r="U322" s="1" t="s">
        <v>1159</v>
      </c>
      <c r="V322" s="9">
        <v>1.6584161442985601</v>
      </c>
      <c r="W322" s="9">
        <v>4.4273168271601999E-2</v>
      </c>
      <c r="X322">
        <f t="shared" si="4"/>
        <v>1.3538593979750826</v>
      </c>
      <c r="Y322" t="str">
        <f>VLOOKUP(Table8[[#This Row],[Gene ID]],Table9[Component: Mitochondria],1,0)</f>
        <v>MRPL44</v>
      </c>
      <c r="Z322" t="str">
        <f>_xlfn.IFNA(Table8[[#This Row],[Component: Mitochondria]], 0)</f>
        <v>MRPL44</v>
      </c>
      <c r="AA322" t="str">
        <f>VLOOKUP(Table8[[#This Row],[Gene ID]],Table9[Process: Mitochondrial Translation],1,0)</f>
        <v>MRPL44</v>
      </c>
    </row>
    <row r="323" spans="1:27" x14ac:dyDescent="0.35">
      <c r="A323" t="s">
        <v>738</v>
      </c>
      <c r="B323" t="s">
        <v>738</v>
      </c>
      <c r="C323" s="9">
        <v>4.5764218736255198E-2</v>
      </c>
      <c r="D323" s="21">
        <v>2.4839907933198599</v>
      </c>
      <c r="E323" s="21">
        <v>1.6852393943234099E-2</v>
      </c>
      <c r="F323">
        <f>-LOG10(Table4[[#This Row],[Consortia FDR2]])</f>
        <v>1.7733383973155994</v>
      </c>
      <c r="H323" s="14" t="s">
        <v>397</v>
      </c>
      <c r="I323" s="1" t="s">
        <v>397</v>
      </c>
      <c r="J323" s="9">
        <v>1.4262723202849299</v>
      </c>
      <c r="K323" s="9">
        <v>1.7265740470201501E-2</v>
      </c>
      <c r="L323">
        <f>-LOG10(Table6[[#This Row],[Consortia FDR]])</f>
        <v>1.7628147914687908</v>
      </c>
      <c r="N323" s="14" t="s">
        <v>2196</v>
      </c>
      <c r="O323" s="1" t="s">
        <v>1012</v>
      </c>
      <c r="P323" s="9">
        <v>-1.33581954712116</v>
      </c>
      <c r="Q323" s="9">
        <v>4.1624949204304998E-2</v>
      </c>
      <c r="R323">
        <f>-LOG10(Table7[[#This Row],[Consortia FDR]])</f>
        <v>1.380646283462885</v>
      </c>
      <c r="T323" s="22" t="s">
        <v>2205</v>
      </c>
      <c r="U323" s="1" t="s">
        <v>387</v>
      </c>
      <c r="V323" s="9">
        <v>1.8252399281545999</v>
      </c>
      <c r="W323" s="9">
        <v>4.4284560995881198E-2</v>
      </c>
      <c r="X323">
        <f t="shared" si="4"/>
        <v>1.3537476562365236</v>
      </c>
      <c r="Y323" t="str">
        <f>VLOOKUP(Table8[[#This Row],[Gene ID]],Table9[Component: Mitochondria],1,0)</f>
        <v>COX6</v>
      </c>
      <c r="Z323" t="str">
        <f>_xlfn.IFNA(Table8[[#This Row],[Component: Mitochondria]], 0)</f>
        <v>COX6</v>
      </c>
      <c r="AA323" t="e">
        <f>VLOOKUP(Table8[[#This Row],[Gene ID]],Table9[Process: Mitochondrial Translation],1,0)</f>
        <v>#N/A</v>
      </c>
    </row>
    <row r="324" spans="1:27" x14ac:dyDescent="0.35">
      <c r="A324" t="s">
        <v>1884</v>
      </c>
      <c r="B324" t="s">
        <v>676</v>
      </c>
      <c r="C324" s="9">
        <v>4.2186028720009802E-2</v>
      </c>
      <c r="D324" s="21">
        <v>1.9271808998675299</v>
      </c>
      <c r="E324" s="21">
        <v>1.7018700058106701E-2</v>
      </c>
      <c r="F324">
        <f>-LOG10(Table4[[#This Row],[Consortia FDR2]])</f>
        <v>1.7690736157644655</v>
      </c>
      <c r="H324" s="14" t="s">
        <v>2270</v>
      </c>
      <c r="I324" s="1" t="s">
        <v>527</v>
      </c>
      <c r="J324" s="9">
        <v>1.2970332928834201</v>
      </c>
      <c r="K324" s="9">
        <v>1.7265740470201501E-2</v>
      </c>
      <c r="L324">
        <f>-LOG10(Table6[[#This Row],[Consortia FDR]])</f>
        <v>1.7628147914687908</v>
      </c>
      <c r="N324" s="14" t="s">
        <v>2351</v>
      </c>
      <c r="O324" s="1" t="s">
        <v>1200</v>
      </c>
      <c r="P324" s="9">
        <v>1.84444593269305</v>
      </c>
      <c r="Q324" s="9">
        <v>4.1624949204304998E-2</v>
      </c>
      <c r="R324">
        <f>-LOG10(Table7[[#This Row],[Consortia FDR]])</f>
        <v>1.380646283462885</v>
      </c>
      <c r="T324" s="22" t="s">
        <v>2040</v>
      </c>
      <c r="U324" s="1" t="s">
        <v>96</v>
      </c>
      <c r="V324" s="9">
        <v>1.2891853635011901</v>
      </c>
      <c r="W324" s="9">
        <v>4.4584426212690098E-2</v>
      </c>
      <c r="X324">
        <f t="shared" ref="X324:X387" si="5">-LOG10(W324)</f>
        <v>1.3508168182172728</v>
      </c>
      <c r="Y324" t="e">
        <f>VLOOKUP(Table8[[#This Row],[Gene ID]],Table9[Component: Mitochondria],1,0)</f>
        <v>#N/A</v>
      </c>
      <c r="Z324">
        <f>_xlfn.IFNA(Table8[[#This Row],[Component: Mitochondria]], 0)</f>
        <v>0</v>
      </c>
      <c r="AA324" t="e">
        <f>VLOOKUP(Table8[[#This Row],[Gene ID]],Table9[Process: Mitochondrial Translation],1,0)</f>
        <v>#N/A</v>
      </c>
    </row>
    <row r="325" spans="1:27" x14ac:dyDescent="0.35">
      <c r="A325" t="s">
        <v>1750</v>
      </c>
      <c r="B325" t="s">
        <v>1096</v>
      </c>
      <c r="C325" s="9">
        <v>3.2850044547625003E-2</v>
      </c>
      <c r="D325" s="21">
        <v>1.3925424577373799</v>
      </c>
      <c r="E325" s="21">
        <v>1.7043141572300999E-2</v>
      </c>
      <c r="F325">
        <f>-LOG10(Table4[[#This Row],[Consortia FDR2]])</f>
        <v>1.7684503484331824</v>
      </c>
      <c r="H325" s="14" t="s">
        <v>1772</v>
      </c>
      <c r="I325" s="1" t="s">
        <v>574</v>
      </c>
      <c r="J325" s="9">
        <v>3.0084634662735401</v>
      </c>
      <c r="K325" s="9">
        <v>1.7265740470201501E-2</v>
      </c>
      <c r="L325">
        <f>-LOG10(Table6[[#This Row],[Consortia FDR]])</f>
        <v>1.7628147914687908</v>
      </c>
      <c r="N325" s="14" t="s">
        <v>2093</v>
      </c>
      <c r="O325" s="1" t="s">
        <v>914</v>
      </c>
      <c r="P325" s="9">
        <v>-1.58614997440926</v>
      </c>
      <c r="Q325" s="9">
        <v>4.2097247034660702E-2</v>
      </c>
      <c r="R325">
        <f>-LOG10(Table7[[#This Row],[Consortia FDR]])</f>
        <v>1.3757463040870908</v>
      </c>
      <c r="T325" s="22" t="s">
        <v>2131</v>
      </c>
      <c r="U325" s="1" t="s">
        <v>259</v>
      </c>
      <c r="V325" s="9">
        <v>1.71960922683984</v>
      </c>
      <c r="W325" s="9">
        <v>4.46004020459079E-2</v>
      </c>
      <c r="X325">
        <f t="shared" si="5"/>
        <v>1.3506612263656097</v>
      </c>
      <c r="Y325" t="e">
        <f>VLOOKUP(Table8[[#This Row],[Gene ID]],Table9[Component: Mitochondria],1,0)</f>
        <v>#N/A</v>
      </c>
      <c r="Z325">
        <f>_xlfn.IFNA(Table8[[#This Row],[Component: Mitochondria]], 0)</f>
        <v>0</v>
      </c>
      <c r="AA325" t="e">
        <f>VLOOKUP(Table8[[#This Row],[Gene ID]],Table9[Process: Mitochondrial Translation],1,0)</f>
        <v>#N/A</v>
      </c>
    </row>
    <row r="326" spans="1:27" x14ac:dyDescent="0.35">
      <c r="A326" t="s">
        <v>1339</v>
      </c>
      <c r="B326" t="s">
        <v>845</v>
      </c>
      <c r="C326" s="9">
        <v>3.3736626608210701E-3</v>
      </c>
      <c r="D326" s="21">
        <v>1.3516812791761501</v>
      </c>
      <c r="E326" s="21">
        <v>1.70991297534187E-2</v>
      </c>
      <c r="F326">
        <f>-LOG10(Table4[[#This Row],[Consortia FDR2]])</f>
        <v>1.7670259921169427</v>
      </c>
      <c r="H326" s="14" t="s">
        <v>2418</v>
      </c>
      <c r="I326" s="1" t="s">
        <v>1261</v>
      </c>
      <c r="J326" s="9">
        <v>1.2793203534677999</v>
      </c>
      <c r="K326" s="9">
        <v>1.7265740470201501E-2</v>
      </c>
      <c r="L326">
        <f>-LOG10(Table6[[#This Row],[Consortia FDR]])</f>
        <v>1.7628147914687908</v>
      </c>
      <c r="N326" s="14" t="s">
        <v>2311</v>
      </c>
      <c r="O326" s="1" t="s">
        <v>1148</v>
      </c>
      <c r="P326" s="9">
        <v>-1.31285134480924</v>
      </c>
      <c r="Q326" s="9">
        <v>4.2097247034660702E-2</v>
      </c>
      <c r="R326">
        <f>-LOG10(Table7[[#This Row],[Consortia FDR]])</f>
        <v>1.3757463040870908</v>
      </c>
      <c r="T326" s="22" t="s">
        <v>2266</v>
      </c>
      <c r="U326" s="1" t="s">
        <v>1079</v>
      </c>
      <c r="V326" s="9">
        <v>-1.5446362733778201</v>
      </c>
      <c r="W326" s="9">
        <v>4.46004020459079E-2</v>
      </c>
      <c r="X326">
        <f t="shared" si="5"/>
        <v>1.3506612263656097</v>
      </c>
      <c r="Y326" t="e">
        <f>VLOOKUP(Table8[[#This Row],[Gene ID]],Table9[Component: Mitochondria],1,0)</f>
        <v>#N/A</v>
      </c>
      <c r="Z326">
        <f>_xlfn.IFNA(Table8[[#This Row],[Component: Mitochondria]], 0)</f>
        <v>0</v>
      </c>
      <c r="AA326" t="e">
        <f>VLOOKUP(Table8[[#This Row],[Gene ID]],Table9[Process: Mitochondrial Translation],1,0)</f>
        <v>#N/A</v>
      </c>
    </row>
    <row r="327" spans="1:27" x14ac:dyDescent="0.35">
      <c r="A327" t="s">
        <v>2053</v>
      </c>
      <c r="B327" t="s">
        <v>115</v>
      </c>
      <c r="C327" s="9">
        <v>5.5965644421666801E-3</v>
      </c>
      <c r="D327" s="21">
        <v>2.2468197590367098</v>
      </c>
      <c r="E327" s="21">
        <v>1.70991297534187E-2</v>
      </c>
      <c r="F327">
        <f>-LOG10(Table4[[#This Row],[Consortia FDR2]])</f>
        <v>1.7670259921169427</v>
      </c>
      <c r="H327" s="14" t="s">
        <v>1613</v>
      </c>
      <c r="I327" s="1" t="s">
        <v>1023</v>
      </c>
      <c r="J327" s="9">
        <v>2.1798291368568798</v>
      </c>
      <c r="K327" s="9">
        <v>1.7287661694817599E-2</v>
      </c>
      <c r="L327">
        <f>-LOG10(Table6[[#This Row],[Consortia FDR]])</f>
        <v>1.7622637448239993</v>
      </c>
      <c r="N327" s="14" t="s">
        <v>2325</v>
      </c>
      <c r="O327" s="1" t="s">
        <v>651</v>
      </c>
      <c r="P327" s="9">
        <v>-1.2703920776126101</v>
      </c>
      <c r="Q327" s="9">
        <v>4.2128924872524599E-2</v>
      </c>
      <c r="R327">
        <f>-LOG10(Table7[[#This Row],[Consortia FDR]])</f>
        <v>1.3754196238992089</v>
      </c>
      <c r="T327" s="22" t="s">
        <v>2198</v>
      </c>
      <c r="U327" s="1" t="s">
        <v>374</v>
      </c>
      <c r="V327" s="9">
        <v>1.9164774349234299</v>
      </c>
      <c r="W327" s="9">
        <v>4.49249141258454E-2</v>
      </c>
      <c r="X327">
        <f t="shared" si="5"/>
        <v>1.3475127443738495</v>
      </c>
      <c r="Y327" t="str">
        <f>VLOOKUP(Table8[[#This Row],[Gene ID]],Table9[Component: Mitochondria],1,0)</f>
        <v>QCR10</v>
      </c>
      <c r="Z327" t="str">
        <f>_xlfn.IFNA(Table8[[#This Row],[Component: Mitochondria]], 0)</f>
        <v>QCR10</v>
      </c>
      <c r="AA327" t="e">
        <f>VLOOKUP(Table8[[#This Row],[Gene ID]],Table9[Process: Mitochondrial Translation],1,0)</f>
        <v>#N/A</v>
      </c>
    </row>
    <row r="328" spans="1:27" x14ac:dyDescent="0.35">
      <c r="A328" t="s">
        <v>1454</v>
      </c>
      <c r="B328" t="s">
        <v>201</v>
      </c>
      <c r="C328" s="9">
        <v>1.1487313519013701E-2</v>
      </c>
      <c r="D328" s="21">
        <v>1.4547575650395099</v>
      </c>
      <c r="E328" s="21">
        <v>1.70991297534187E-2</v>
      </c>
      <c r="F328">
        <f>-LOG10(Table4[[#This Row],[Consortia FDR2]])</f>
        <v>1.7670259921169427</v>
      </c>
      <c r="H328" s="14" t="s">
        <v>1537</v>
      </c>
      <c r="I328" s="1" t="s">
        <v>978</v>
      </c>
      <c r="J328" s="9">
        <v>1.4899087949826499</v>
      </c>
      <c r="K328" s="9">
        <v>1.74378798579451E-2</v>
      </c>
      <c r="L328">
        <f>-LOG10(Table6[[#This Row],[Consortia FDR]])</f>
        <v>1.7585063188281975</v>
      </c>
      <c r="N328" s="14" t="s">
        <v>2261</v>
      </c>
      <c r="O328" s="1" t="s">
        <v>501</v>
      </c>
      <c r="P328" s="9">
        <v>1.57897117931202</v>
      </c>
      <c r="Q328" s="9">
        <v>4.2171722477556801E-2</v>
      </c>
      <c r="R328">
        <f>-LOG10(Table7[[#This Row],[Consortia FDR]])</f>
        <v>1.3749786601371203</v>
      </c>
      <c r="T328" s="22" t="s">
        <v>1114</v>
      </c>
      <c r="U328" s="1" t="s">
        <v>1114</v>
      </c>
      <c r="V328" s="9">
        <v>1.2966118714513299</v>
      </c>
      <c r="W328" s="9">
        <v>4.4969254310096803E-2</v>
      </c>
      <c r="X328">
        <f t="shared" si="5"/>
        <v>1.3470843139374</v>
      </c>
      <c r="Y328" t="e">
        <f>VLOOKUP(Table8[[#This Row],[Gene ID]],Table9[Component: Mitochondria],1,0)</f>
        <v>#N/A</v>
      </c>
      <c r="Z328">
        <f>_xlfn.IFNA(Table8[[#This Row],[Component: Mitochondria]], 0)</f>
        <v>0</v>
      </c>
      <c r="AA328" t="e">
        <f>VLOOKUP(Table8[[#This Row],[Gene ID]],Table9[Process: Mitochondrial Translation],1,0)</f>
        <v>#N/A</v>
      </c>
    </row>
    <row r="329" spans="1:27" x14ac:dyDescent="0.35">
      <c r="A329" t="s">
        <v>1457</v>
      </c>
      <c r="B329" t="s">
        <v>923</v>
      </c>
      <c r="C329" s="9">
        <v>1.18636235238098E-2</v>
      </c>
      <c r="D329" s="21">
        <v>1.4362391784217501</v>
      </c>
      <c r="E329" s="21">
        <v>1.70991297534187E-2</v>
      </c>
      <c r="F329">
        <f>-LOG10(Table4[[#This Row],[Consortia FDR2]])</f>
        <v>1.7670259921169427</v>
      </c>
      <c r="H329" s="14" t="s">
        <v>1367</v>
      </c>
      <c r="I329" s="1" t="s">
        <v>107</v>
      </c>
      <c r="J329" s="9">
        <v>1.3114283933187501</v>
      </c>
      <c r="K329" s="9">
        <v>1.7516353271691501E-2</v>
      </c>
      <c r="L329">
        <f>-LOG10(Table6[[#This Row],[Consortia FDR]])</f>
        <v>1.7565563044938943</v>
      </c>
      <c r="N329" s="14" t="s">
        <v>2348</v>
      </c>
      <c r="O329" s="1" t="s">
        <v>1194</v>
      </c>
      <c r="P329" s="9">
        <v>1.307546188738</v>
      </c>
      <c r="Q329" s="9">
        <v>4.2171722477556801E-2</v>
      </c>
      <c r="R329">
        <f>-LOG10(Table7[[#This Row],[Consortia FDR]])</f>
        <v>1.3749786601371203</v>
      </c>
      <c r="T329" s="22" t="s">
        <v>567</v>
      </c>
      <c r="U329" s="1" t="s">
        <v>567</v>
      </c>
      <c r="V329" s="9">
        <v>1.4129440177922199</v>
      </c>
      <c r="W329" s="9">
        <v>4.5052011660487799E-2</v>
      </c>
      <c r="X329">
        <f t="shared" si="5"/>
        <v>1.3462858121534229</v>
      </c>
      <c r="Y329" t="e">
        <f>VLOOKUP(Table8[[#This Row],[Gene ID]],Table9[Component: Mitochondria],1,0)</f>
        <v>#N/A</v>
      </c>
      <c r="Z329">
        <f>_xlfn.IFNA(Table8[[#This Row],[Component: Mitochondria]], 0)</f>
        <v>0</v>
      </c>
      <c r="AA329" t="e">
        <f>VLOOKUP(Table8[[#This Row],[Gene ID]],Table9[Process: Mitochondrial Translation],1,0)</f>
        <v>#N/A</v>
      </c>
    </row>
    <row r="330" spans="1:27" x14ac:dyDescent="0.35">
      <c r="A330" t="s">
        <v>2214</v>
      </c>
      <c r="B330" t="s">
        <v>399</v>
      </c>
      <c r="C330" s="9">
        <v>2.3601786647328E-2</v>
      </c>
      <c r="D330" s="21">
        <v>1.3431988490636999</v>
      </c>
      <c r="E330" s="21">
        <v>1.70991297534187E-2</v>
      </c>
      <c r="F330">
        <f>-LOG10(Table4[[#This Row],[Consortia FDR2]])</f>
        <v>1.7670259921169427</v>
      </c>
      <c r="H330" s="14" t="s">
        <v>2238</v>
      </c>
      <c r="I330" s="1" t="s">
        <v>458</v>
      </c>
      <c r="J330" s="9">
        <v>1.32361785966401</v>
      </c>
      <c r="K330" s="9">
        <v>1.7623477278647898E-2</v>
      </c>
      <c r="L330">
        <f>-LOG10(Table6[[#This Row],[Consortia FDR]])</f>
        <v>1.7539083970627727</v>
      </c>
      <c r="N330" s="14" t="s">
        <v>2072</v>
      </c>
      <c r="O330" s="1" t="s">
        <v>153</v>
      </c>
      <c r="P330" s="9">
        <v>1.1810839968412199</v>
      </c>
      <c r="Q330" s="9">
        <v>4.2236031926578703E-2</v>
      </c>
      <c r="R330">
        <f>-LOG10(Table7[[#This Row],[Consortia FDR]])</f>
        <v>1.3743168905059839</v>
      </c>
      <c r="T330" s="22" t="s">
        <v>2095</v>
      </c>
      <c r="U330" s="1" t="s">
        <v>203</v>
      </c>
      <c r="V330" s="9">
        <v>-1.39670608368114</v>
      </c>
      <c r="W330" s="9">
        <v>4.51776213352739E-2</v>
      </c>
      <c r="X330">
        <f t="shared" si="5"/>
        <v>1.3450766390234443</v>
      </c>
      <c r="Y330" t="e">
        <f>VLOOKUP(Table8[[#This Row],[Gene ID]],Table9[Component: Mitochondria],1,0)</f>
        <v>#N/A</v>
      </c>
      <c r="Z330">
        <f>_xlfn.IFNA(Table8[[#This Row],[Component: Mitochondria]], 0)</f>
        <v>0</v>
      </c>
      <c r="AA330" t="e">
        <f>VLOOKUP(Table8[[#This Row],[Gene ID]],Table9[Process: Mitochondrial Translation],1,0)</f>
        <v>#N/A</v>
      </c>
    </row>
    <row r="331" spans="1:27" x14ac:dyDescent="0.35">
      <c r="A331" t="s">
        <v>1674</v>
      </c>
      <c r="B331" t="s">
        <v>469</v>
      </c>
      <c r="C331" s="9">
        <v>2.84355366032088E-2</v>
      </c>
      <c r="D331" s="21">
        <v>1.4823864883932201</v>
      </c>
      <c r="E331" s="21">
        <v>1.70991297534187E-2</v>
      </c>
      <c r="F331">
        <f>-LOG10(Table4[[#This Row],[Consortia FDR2]])</f>
        <v>1.7670259921169427</v>
      </c>
      <c r="H331" s="14" t="s">
        <v>1857</v>
      </c>
      <c r="I331" s="1" t="s">
        <v>648</v>
      </c>
      <c r="J331" s="9">
        <v>-1.51681685396472</v>
      </c>
      <c r="K331" s="9">
        <v>1.7623477278647898E-2</v>
      </c>
      <c r="L331">
        <f>-LOG10(Table6[[#This Row],[Consortia FDR]])</f>
        <v>1.7539083970627727</v>
      </c>
      <c r="N331" s="14" t="s">
        <v>2374</v>
      </c>
      <c r="O331" s="1" t="s">
        <v>729</v>
      </c>
      <c r="P331" s="9">
        <v>-1.3580847179037701</v>
      </c>
      <c r="Q331" s="9">
        <v>4.2245712921699902E-2</v>
      </c>
      <c r="R331">
        <f>-LOG10(Table7[[#This Row],[Consortia FDR]])</f>
        <v>1.3742173565111209</v>
      </c>
      <c r="T331" s="22" t="s">
        <v>2332</v>
      </c>
      <c r="U331" s="1" t="s">
        <v>664</v>
      </c>
      <c r="V331" s="9">
        <v>1.49259009976014</v>
      </c>
      <c r="W331" s="9">
        <v>4.5218910864904802E-2</v>
      </c>
      <c r="X331">
        <f t="shared" si="5"/>
        <v>1.3446799022086646</v>
      </c>
      <c r="Y331" t="e">
        <f>VLOOKUP(Table8[[#This Row],[Gene ID]],Table9[Component: Mitochondria],1,0)</f>
        <v>#N/A</v>
      </c>
      <c r="Z331">
        <f>_xlfn.IFNA(Table8[[#This Row],[Component: Mitochondria]], 0)</f>
        <v>0</v>
      </c>
      <c r="AA331" t="e">
        <f>VLOOKUP(Table8[[#This Row],[Gene ID]],Table9[Process: Mitochondrial Translation],1,0)</f>
        <v>#N/A</v>
      </c>
    </row>
    <row r="332" spans="1:27" x14ac:dyDescent="0.35">
      <c r="A332" t="s">
        <v>1701</v>
      </c>
      <c r="B332" t="s">
        <v>499</v>
      </c>
      <c r="C332" s="9">
        <v>3.0381513023470599E-2</v>
      </c>
      <c r="D332" s="21">
        <v>1.3362373798743199</v>
      </c>
      <c r="E332" s="21">
        <v>1.70991297534187E-2</v>
      </c>
      <c r="F332">
        <f>-LOG10(Table4[[#This Row],[Consortia FDR2]])</f>
        <v>1.7670259921169427</v>
      </c>
      <c r="H332" s="14" t="s">
        <v>2361</v>
      </c>
      <c r="I332" s="1" t="s">
        <v>706</v>
      </c>
      <c r="J332" s="9">
        <v>1.33561979941544</v>
      </c>
      <c r="K332" s="9">
        <v>1.7634409287437699E-2</v>
      </c>
      <c r="L332">
        <f>-LOG10(Table6[[#This Row],[Consortia FDR]])</f>
        <v>1.7536390836292082</v>
      </c>
      <c r="N332" s="14" t="s">
        <v>2262</v>
      </c>
      <c r="O332" s="1" t="s">
        <v>502</v>
      </c>
      <c r="P332" s="9">
        <v>1.33989013507987</v>
      </c>
      <c r="Q332" s="9">
        <v>4.2249178486738898E-2</v>
      </c>
      <c r="R332">
        <f>-LOG10(Table7[[#This Row],[Consortia FDR]])</f>
        <v>1.3741817312620941</v>
      </c>
      <c r="T332" s="22" t="s">
        <v>2365</v>
      </c>
      <c r="U332" s="1" t="s">
        <v>1222</v>
      </c>
      <c r="V332" s="9">
        <v>1.2398621138819701</v>
      </c>
      <c r="W332" s="9">
        <v>4.5434504623101599E-2</v>
      </c>
      <c r="X332">
        <f t="shared" si="5"/>
        <v>1.342614202741347</v>
      </c>
      <c r="Y332" t="e">
        <f>VLOOKUP(Table8[[#This Row],[Gene ID]],Table9[Component: Mitochondria],1,0)</f>
        <v>#N/A</v>
      </c>
      <c r="Z332">
        <f>_xlfn.IFNA(Table8[[#This Row],[Component: Mitochondria]], 0)</f>
        <v>0</v>
      </c>
      <c r="AA332" t="e">
        <f>VLOOKUP(Table8[[#This Row],[Gene ID]],Table9[Process: Mitochondrial Translation],1,0)</f>
        <v>#N/A</v>
      </c>
    </row>
    <row r="333" spans="1:27" x14ac:dyDescent="0.35">
      <c r="A333" t="s">
        <v>1837</v>
      </c>
      <c r="B333" t="s">
        <v>631</v>
      </c>
      <c r="C333" s="9">
        <v>3.7890611731386303E-2</v>
      </c>
      <c r="D333" s="21">
        <v>1.99847967627265</v>
      </c>
      <c r="E333" s="21">
        <v>1.70991297534187E-2</v>
      </c>
      <c r="F333">
        <f>-LOG10(Table4[[#This Row],[Consortia FDR2]])</f>
        <v>1.7670259921169427</v>
      </c>
      <c r="H333" s="14" t="s">
        <v>2023</v>
      </c>
      <c r="I333" s="1" t="s">
        <v>60</v>
      </c>
      <c r="J333" s="9">
        <v>-1.53727418549151</v>
      </c>
      <c r="K333" s="9">
        <v>1.7709744425527599E-2</v>
      </c>
      <c r="L333">
        <f>-LOG10(Table6[[#This Row],[Consortia FDR]])</f>
        <v>1.7517877061946781</v>
      </c>
      <c r="N333" s="14" t="s">
        <v>2088</v>
      </c>
      <c r="O333" s="1" t="s">
        <v>191</v>
      </c>
      <c r="P333" s="9">
        <v>-1.95721902179004</v>
      </c>
      <c r="Q333" s="9">
        <v>4.2337106235311998E-2</v>
      </c>
      <c r="R333">
        <f>-LOG10(Table7[[#This Row],[Consortia FDR]])</f>
        <v>1.3732788295708485</v>
      </c>
      <c r="T333" s="22" t="s">
        <v>2105</v>
      </c>
      <c r="U333" s="1" t="s">
        <v>928</v>
      </c>
      <c r="V333" s="9">
        <v>-1.60854681338817</v>
      </c>
      <c r="W333" s="9">
        <v>4.5549414529566498E-2</v>
      </c>
      <c r="X333">
        <f t="shared" si="5"/>
        <v>1.3415172008690881</v>
      </c>
      <c r="Y333" t="e">
        <f>VLOOKUP(Table8[[#This Row],[Gene ID]],Table9[Component: Mitochondria],1,0)</f>
        <v>#N/A</v>
      </c>
      <c r="Z333">
        <f>_xlfn.IFNA(Table8[[#This Row],[Component: Mitochondria]], 0)</f>
        <v>0</v>
      </c>
      <c r="AA333" t="e">
        <f>VLOOKUP(Table8[[#This Row],[Gene ID]],Table9[Process: Mitochondrial Translation],1,0)</f>
        <v>#N/A</v>
      </c>
    </row>
    <row r="334" spans="1:27" x14ac:dyDescent="0.35">
      <c r="A334" t="s">
        <v>1845</v>
      </c>
      <c r="B334" t="s">
        <v>1162</v>
      </c>
      <c r="C334" s="9">
        <v>3.8603772836042202E-2</v>
      </c>
      <c r="D334" s="21">
        <v>-1.33184894251438</v>
      </c>
      <c r="E334" s="21">
        <v>1.70991297534187E-2</v>
      </c>
      <c r="F334">
        <f>-LOG10(Table4[[#This Row],[Consortia FDR2]])</f>
        <v>1.7670259921169427</v>
      </c>
      <c r="H334" s="14" t="s">
        <v>1628</v>
      </c>
      <c r="I334" s="1" t="s">
        <v>1035</v>
      </c>
      <c r="J334" s="9">
        <v>1.26383068539457</v>
      </c>
      <c r="K334" s="9">
        <v>1.7709744425527599E-2</v>
      </c>
      <c r="L334">
        <f>-LOG10(Table6[[#This Row],[Consortia FDR]])</f>
        <v>1.7517877061946781</v>
      </c>
      <c r="N334" s="14" t="s">
        <v>2055</v>
      </c>
      <c r="O334" s="1" t="s">
        <v>119</v>
      </c>
      <c r="P334" s="9">
        <v>-1.53012174704771</v>
      </c>
      <c r="Q334" s="9">
        <v>4.2732860350778397E-2</v>
      </c>
      <c r="R334">
        <f>-LOG10(Table7[[#This Row],[Consortia FDR]])</f>
        <v>1.3692380364366401</v>
      </c>
      <c r="T334" s="22" t="s">
        <v>2368</v>
      </c>
      <c r="U334" s="1" t="s">
        <v>721</v>
      </c>
      <c r="V334" s="9">
        <v>1.1762197199487601</v>
      </c>
      <c r="W334" s="9">
        <v>4.5692690563999099E-2</v>
      </c>
      <c r="X334">
        <f t="shared" si="5"/>
        <v>1.3401532682368207</v>
      </c>
      <c r="Y334" t="e">
        <f>VLOOKUP(Table8[[#This Row],[Gene ID]],Table9[Component: Mitochondria],1,0)</f>
        <v>#N/A</v>
      </c>
      <c r="Z334">
        <f>_xlfn.IFNA(Table8[[#This Row],[Component: Mitochondria]], 0)</f>
        <v>0</v>
      </c>
      <c r="AA334" t="e">
        <f>VLOOKUP(Table8[[#This Row],[Gene ID]],Table9[Process: Mitochondrial Translation],1,0)</f>
        <v>#N/A</v>
      </c>
    </row>
    <row r="335" spans="1:27" x14ac:dyDescent="0.35">
      <c r="A335" t="s">
        <v>1858</v>
      </c>
      <c r="B335" t="s">
        <v>649</v>
      </c>
      <c r="C335" s="9">
        <v>3.9991886057059202E-2</v>
      </c>
      <c r="D335" s="21">
        <v>1.8185536357994501</v>
      </c>
      <c r="E335" s="21">
        <v>1.70991297534187E-2</v>
      </c>
      <c r="F335">
        <f>-LOG10(Table4[[#This Row],[Consortia FDR2]])</f>
        <v>1.7670259921169427</v>
      </c>
      <c r="H335" s="14" t="s">
        <v>1370</v>
      </c>
      <c r="I335" s="1" t="s">
        <v>865</v>
      </c>
      <c r="J335" s="9">
        <v>1.44804605894213</v>
      </c>
      <c r="K335" s="9">
        <v>1.7718862129916E-2</v>
      </c>
      <c r="L335">
        <f>-LOG10(Table6[[#This Row],[Consortia FDR]])</f>
        <v>1.7515641710813379</v>
      </c>
      <c r="N335" s="14" t="s">
        <v>2160</v>
      </c>
      <c r="O335" s="1" t="s">
        <v>306</v>
      </c>
      <c r="P335" s="9">
        <v>1.21832936915657</v>
      </c>
      <c r="Q335" s="9">
        <v>4.2732860350778397E-2</v>
      </c>
      <c r="R335">
        <f>-LOG10(Table7[[#This Row],[Consortia FDR]])</f>
        <v>1.3692380364366401</v>
      </c>
      <c r="T335" s="22" t="s">
        <v>2306</v>
      </c>
      <c r="U335" s="1" t="s">
        <v>1135</v>
      </c>
      <c r="V335" s="9">
        <v>1.27159335630635</v>
      </c>
      <c r="W335" s="9">
        <v>4.5692690563999099E-2</v>
      </c>
      <c r="X335">
        <f t="shared" si="5"/>
        <v>1.3401532682368207</v>
      </c>
      <c r="Y335" t="e">
        <f>VLOOKUP(Table8[[#This Row],[Gene ID]],Table9[Component: Mitochondria],1,0)</f>
        <v>#N/A</v>
      </c>
      <c r="Z335">
        <f>_xlfn.IFNA(Table8[[#This Row],[Component: Mitochondria]], 0)</f>
        <v>0</v>
      </c>
      <c r="AA335" t="e">
        <f>VLOOKUP(Table8[[#This Row],[Gene ID]],Table9[Process: Mitochondrial Translation],1,0)</f>
        <v>#N/A</v>
      </c>
    </row>
    <row r="336" spans="1:27" x14ac:dyDescent="0.35">
      <c r="A336" t="s">
        <v>2329</v>
      </c>
      <c r="B336" t="s">
        <v>662</v>
      </c>
      <c r="C336" s="9">
        <v>4.1123642830471797E-2</v>
      </c>
      <c r="D336" s="21">
        <v>1.35235466533641</v>
      </c>
      <c r="E336" s="21">
        <v>1.70991297534187E-2</v>
      </c>
      <c r="F336">
        <f>-LOG10(Table4[[#This Row],[Consortia FDR2]])</f>
        <v>1.7670259921169427</v>
      </c>
      <c r="H336" s="14" t="s">
        <v>869</v>
      </c>
      <c r="I336" s="1" t="s">
        <v>869</v>
      </c>
      <c r="J336" s="9">
        <v>2.2220505799125898</v>
      </c>
      <c r="K336" s="9">
        <v>1.7750204395156701E-2</v>
      </c>
      <c r="L336">
        <f>-LOG10(Table6[[#This Row],[Consortia FDR]])</f>
        <v>1.7507966416411351</v>
      </c>
      <c r="N336" s="14" t="s">
        <v>2021</v>
      </c>
      <c r="O336" s="1" t="s">
        <v>58</v>
      </c>
      <c r="P336" s="9">
        <v>1.2419404770987099</v>
      </c>
      <c r="Q336" s="9">
        <v>4.2911582255559397E-2</v>
      </c>
      <c r="R336">
        <f>-LOG10(Table7[[#This Row],[Consortia FDR]])</f>
        <v>1.3674254716665935</v>
      </c>
      <c r="T336" s="22" t="s">
        <v>180</v>
      </c>
      <c r="U336" s="1" t="s">
        <v>180</v>
      </c>
      <c r="V336" s="9">
        <v>1.7722760925620999</v>
      </c>
      <c r="W336" s="9">
        <v>4.5692690563999099E-2</v>
      </c>
      <c r="X336">
        <f t="shared" si="5"/>
        <v>1.3401532682368207</v>
      </c>
      <c r="Y336" t="e">
        <f>VLOOKUP(Table8[[#This Row],[Gene ID]],Table9[Component: Mitochondria],1,0)</f>
        <v>#N/A</v>
      </c>
      <c r="Z336">
        <f>_xlfn.IFNA(Table8[[#This Row],[Component: Mitochondria]], 0)</f>
        <v>0</v>
      </c>
      <c r="AA336" t="e">
        <f>VLOOKUP(Table8[[#This Row],[Gene ID]],Table9[Process: Mitochondrial Translation],1,0)</f>
        <v>#N/A</v>
      </c>
    </row>
    <row r="337" spans="1:27" x14ac:dyDescent="0.35">
      <c r="A337" t="s">
        <v>208</v>
      </c>
      <c r="B337" t="s">
        <v>208</v>
      </c>
      <c r="C337" s="9">
        <v>1.1589468815205299E-2</v>
      </c>
      <c r="D337" s="21">
        <v>-1.71489394779342</v>
      </c>
      <c r="E337" s="21">
        <v>1.7190200266194899E-2</v>
      </c>
      <c r="F337">
        <f>-LOG10(Table4[[#This Row],[Consortia FDR2]])</f>
        <v>1.7647190637436208</v>
      </c>
      <c r="H337" s="14" t="s">
        <v>1803</v>
      </c>
      <c r="I337" s="1" t="s">
        <v>1141</v>
      </c>
      <c r="J337" s="9">
        <v>1.60846306780368</v>
      </c>
      <c r="K337" s="9">
        <v>1.7858543633765701E-2</v>
      </c>
      <c r="L337">
        <f>-LOG10(Table6[[#This Row],[Consortia FDR]])</f>
        <v>1.7481539607670902</v>
      </c>
      <c r="N337" s="14" t="s">
        <v>2037</v>
      </c>
      <c r="O337" s="1" t="s">
        <v>82</v>
      </c>
      <c r="P337" s="9">
        <v>1.23154015575266</v>
      </c>
      <c r="Q337" s="9">
        <v>4.2911582255559397E-2</v>
      </c>
      <c r="R337">
        <f>-LOG10(Table7[[#This Row],[Consortia FDR]])</f>
        <v>1.3674254716665935</v>
      </c>
      <c r="T337" s="22" t="s">
        <v>2153</v>
      </c>
      <c r="U337" s="1" t="s">
        <v>969</v>
      </c>
      <c r="V337" s="9">
        <v>1.34284704472585</v>
      </c>
      <c r="W337" s="9">
        <v>4.5696754008681402E-2</v>
      </c>
      <c r="X337">
        <f t="shared" si="5"/>
        <v>1.3401146482055366</v>
      </c>
      <c r="Y337" t="e">
        <f>VLOOKUP(Table8[[#This Row],[Gene ID]],Table9[Component: Mitochondria],1,0)</f>
        <v>#N/A</v>
      </c>
      <c r="Z337">
        <f>_xlfn.IFNA(Table8[[#This Row],[Component: Mitochondria]], 0)</f>
        <v>0</v>
      </c>
      <c r="AA337" t="e">
        <f>VLOOKUP(Table8[[#This Row],[Gene ID]],Table9[Process: Mitochondrial Translation],1,0)</f>
        <v>#N/A</v>
      </c>
    </row>
    <row r="338" spans="1:27" x14ac:dyDescent="0.35">
      <c r="A338" t="s">
        <v>2152</v>
      </c>
      <c r="B338" t="s">
        <v>294</v>
      </c>
      <c r="C338" s="9">
        <v>1.70991297534187E-2</v>
      </c>
      <c r="D338" s="21">
        <v>-3.7230685804634902</v>
      </c>
      <c r="E338" s="21">
        <v>1.7190200266194899E-2</v>
      </c>
      <c r="F338">
        <f>-LOG10(Table4[[#This Row],[Consortia FDR2]])</f>
        <v>1.7647190637436208</v>
      </c>
      <c r="H338" s="14" t="s">
        <v>1816</v>
      </c>
      <c r="I338" s="1" t="s">
        <v>613</v>
      </c>
      <c r="J338" s="9">
        <v>1.5443876689912499</v>
      </c>
      <c r="K338" s="9">
        <v>1.7858543633765701E-2</v>
      </c>
      <c r="L338">
        <f>-LOG10(Table6[[#This Row],[Consortia FDR]])</f>
        <v>1.7481539607670902</v>
      </c>
      <c r="N338" s="14" t="s">
        <v>2078</v>
      </c>
      <c r="O338" s="1" t="s">
        <v>171</v>
      </c>
      <c r="P338" s="9">
        <v>1.2226135822467701</v>
      </c>
      <c r="Q338" s="9">
        <v>4.2911582255559397E-2</v>
      </c>
      <c r="R338">
        <f>-LOG10(Table7[[#This Row],[Consortia FDR]])</f>
        <v>1.3674254716665935</v>
      </c>
      <c r="T338" s="22" t="s">
        <v>2134</v>
      </c>
      <c r="U338" s="1" t="s">
        <v>954</v>
      </c>
      <c r="V338" s="9">
        <v>1.1759751380127601</v>
      </c>
      <c r="W338" s="9">
        <v>4.5764218736255198E-2</v>
      </c>
      <c r="X338">
        <f t="shared" si="5"/>
        <v>1.3394739472957811</v>
      </c>
      <c r="Y338" t="str">
        <f>VLOOKUP(Table8[[#This Row],[Gene ID]],Table9[Component: Mitochondria],1,0)</f>
        <v>HMF1</v>
      </c>
      <c r="Z338" t="str">
        <f>_xlfn.IFNA(Table8[[#This Row],[Component: Mitochondria]], 0)</f>
        <v>HMF1</v>
      </c>
      <c r="AA338" t="e">
        <f>VLOOKUP(Table8[[#This Row],[Gene ID]],Table9[Process: Mitochondrial Translation],1,0)</f>
        <v>#N/A</v>
      </c>
    </row>
    <row r="339" spans="1:27" x14ac:dyDescent="0.35">
      <c r="A339" t="s">
        <v>1569</v>
      </c>
      <c r="B339" t="s">
        <v>338</v>
      </c>
      <c r="C339" s="9">
        <v>1.9015269900791901E-2</v>
      </c>
      <c r="D339" s="21">
        <v>1.49221464931071</v>
      </c>
      <c r="E339" s="21">
        <v>1.7190200266194899E-2</v>
      </c>
      <c r="F339">
        <f>-LOG10(Table4[[#This Row],[Consortia FDR2]])</f>
        <v>1.7647190637436208</v>
      </c>
      <c r="H339" s="14" t="s">
        <v>1493</v>
      </c>
      <c r="I339" s="1" t="s">
        <v>243</v>
      </c>
      <c r="J339" s="9">
        <v>1.4358932545041601</v>
      </c>
      <c r="K339" s="9">
        <v>1.7944491612255999E-2</v>
      </c>
      <c r="L339">
        <f>-LOG10(Table6[[#This Row],[Consortia FDR]])</f>
        <v>1.7460688412103442</v>
      </c>
      <c r="N339" s="14" t="s">
        <v>2297</v>
      </c>
      <c r="O339" s="1" t="s">
        <v>22</v>
      </c>
      <c r="P339" s="9">
        <v>1.43484898995175</v>
      </c>
      <c r="Q339" s="9">
        <v>4.2911582255559397E-2</v>
      </c>
      <c r="R339">
        <f>-LOG10(Table7[[#This Row],[Consortia FDR]])</f>
        <v>1.3674254716665935</v>
      </c>
      <c r="T339" s="22" t="s">
        <v>2059</v>
      </c>
      <c r="U339" s="1" t="s">
        <v>126</v>
      </c>
      <c r="V339" s="9">
        <v>1.3692091174704599</v>
      </c>
      <c r="W339" s="9">
        <v>4.5764218736255198E-2</v>
      </c>
      <c r="X339">
        <f t="shared" si="5"/>
        <v>1.3394739472957811</v>
      </c>
      <c r="Y339" t="e">
        <f>VLOOKUP(Table8[[#This Row],[Gene ID]],Table9[Component: Mitochondria],1,0)</f>
        <v>#N/A</v>
      </c>
      <c r="Z339">
        <f>_xlfn.IFNA(Table8[[#This Row],[Component: Mitochondria]], 0)</f>
        <v>0</v>
      </c>
      <c r="AA339" t="e">
        <f>VLOOKUP(Table8[[#This Row],[Gene ID]],Table9[Process: Mitochondrial Translation],1,0)</f>
        <v>#N/A</v>
      </c>
    </row>
    <row r="340" spans="1:27" x14ac:dyDescent="0.35">
      <c r="A340" t="s">
        <v>1696</v>
      </c>
      <c r="B340" t="s">
        <v>494</v>
      </c>
      <c r="C340" s="9">
        <v>3.02617985438269E-2</v>
      </c>
      <c r="D340" s="21">
        <v>1.3261596236717601</v>
      </c>
      <c r="E340" s="21">
        <v>1.7190200266194899E-2</v>
      </c>
      <c r="F340">
        <f>-LOG10(Table4[[#This Row],[Consortia FDR2]])</f>
        <v>1.7647190637436208</v>
      </c>
      <c r="H340" s="14" t="s">
        <v>1319</v>
      </c>
      <c r="I340" s="1" t="s">
        <v>54</v>
      </c>
      <c r="J340" s="9">
        <v>1.35074895194414</v>
      </c>
      <c r="K340" s="9">
        <v>1.8000682837328801E-2</v>
      </c>
      <c r="L340">
        <f>-LOG10(Table6[[#This Row],[Consortia FDR]])</f>
        <v>1.7447110200711851</v>
      </c>
      <c r="N340" s="14" t="s">
        <v>2403</v>
      </c>
      <c r="O340" s="1" t="s">
        <v>37</v>
      </c>
      <c r="P340" s="9">
        <v>2.0537618525735999</v>
      </c>
      <c r="Q340" s="9">
        <v>4.2911582255559397E-2</v>
      </c>
      <c r="R340">
        <f>-LOG10(Table7[[#This Row],[Consortia FDR]])</f>
        <v>1.3674254716665935</v>
      </c>
      <c r="T340" s="22" t="s">
        <v>2060</v>
      </c>
      <c r="U340" s="1" t="s">
        <v>877</v>
      </c>
      <c r="V340" s="9">
        <v>1.37945487602178</v>
      </c>
      <c r="W340" s="9">
        <v>4.5764218736255198E-2</v>
      </c>
      <c r="X340">
        <f t="shared" si="5"/>
        <v>1.3394739472957811</v>
      </c>
      <c r="Y340" t="e">
        <f>VLOOKUP(Table8[[#This Row],[Gene ID]],Table9[Component: Mitochondria],1,0)</f>
        <v>#N/A</v>
      </c>
      <c r="Z340">
        <f>_xlfn.IFNA(Table8[[#This Row],[Component: Mitochondria]], 0)</f>
        <v>0</v>
      </c>
      <c r="AA340" t="e">
        <f>VLOOKUP(Table8[[#This Row],[Gene ID]],Table9[Process: Mitochondrial Translation],1,0)</f>
        <v>#N/A</v>
      </c>
    </row>
    <row r="341" spans="1:27" x14ac:dyDescent="0.35">
      <c r="A341" t="s">
        <v>1780</v>
      </c>
      <c r="B341" t="s">
        <v>581</v>
      </c>
      <c r="C341" s="9">
        <v>3.4824329915635402E-2</v>
      </c>
      <c r="D341" s="21">
        <v>1.4030652068498399</v>
      </c>
      <c r="E341" s="21">
        <v>1.7190200266194899E-2</v>
      </c>
      <c r="F341">
        <f>-LOG10(Table4[[#This Row],[Consortia FDR2]])</f>
        <v>1.7647190637436208</v>
      </c>
      <c r="H341" s="14" t="s">
        <v>1903</v>
      </c>
      <c r="I341" s="1" t="s">
        <v>697</v>
      </c>
      <c r="J341" s="9">
        <v>1.28631802848915</v>
      </c>
      <c r="K341" s="9">
        <v>1.8000682837328801E-2</v>
      </c>
      <c r="L341">
        <f>-LOG10(Table6[[#This Row],[Consortia FDR]])</f>
        <v>1.7447110200711851</v>
      </c>
      <c r="N341" s="14" t="s">
        <v>2404</v>
      </c>
      <c r="O341" s="1" t="s">
        <v>781</v>
      </c>
      <c r="P341" s="9">
        <v>1.2369599831553799</v>
      </c>
      <c r="Q341" s="9">
        <v>4.2911582255559397E-2</v>
      </c>
      <c r="R341">
        <f>-LOG10(Table7[[#This Row],[Consortia FDR]])</f>
        <v>1.3674254716665935</v>
      </c>
      <c r="T341" s="22" t="s">
        <v>2346</v>
      </c>
      <c r="U341" s="1" t="s">
        <v>1193</v>
      </c>
      <c r="V341" s="9">
        <v>-1.4543875743864501</v>
      </c>
      <c r="W341" s="9">
        <v>4.5764218736255198E-2</v>
      </c>
      <c r="X341">
        <f t="shared" si="5"/>
        <v>1.3394739472957811</v>
      </c>
      <c r="Y341" t="e">
        <f>VLOOKUP(Table8[[#This Row],[Gene ID]],Table9[Component: Mitochondria],1,0)</f>
        <v>#N/A</v>
      </c>
      <c r="Z341">
        <f>_xlfn.IFNA(Table8[[#This Row],[Component: Mitochondria]], 0)</f>
        <v>0</v>
      </c>
      <c r="AA341" t="e">
        <f>VLOOKUP(Table8[[#This Row],[Gene ID]],Table9[Process: Mitochondrial Translation],1,0)</f>
        <v>#N/A</v>
      </c>
    </row>
    <row r="342" spans="1:27" x14ac:dyDescent="0.35">
      <c r="A342" t="s">
        <v>1912</v>
      </c>
      <c r="B342" t="s">
        <v>1209</v>
      </c>
      <c r="C342" s="9">
        <v>4.4098883022434997E-2</v>
      </c>
      <c r="D342" s="21">
        <v>1.3789090458171001</v>
      </c>
      <c r="E342" s="21">
        <v>1.7190200266194899E-2</v>
      </c>
      <c r="F342">
        <f>-LOG10(Table4[[#This Row],[Consortia FDR2]])</f>
        <v>1.7647190637436208</v>
      </c>
      <c r="H342" s="14" t="s">
        <v>1673</v>
      </c>
      <c r="I342" s="1" t="s">
        <v>466</v>
      </c>
      <c r="J342" s="9">
        <v>-1.6089837736238399</v>
      </c>
      <c r="K342" s="9">
        <v>1.8031784538108501E-2</v>
      </c>
      <c r="L342">
        <f>-LOG10(Table6[[#This Row],[Consortia FDR]])</f>
        <v>1.7439612906540909</v>
      </c>
      <c r="N342" s="14" t="s">
        <v>2159</v>
      </c>
      <c r="O342" s="1" t="s">
        <v>305</v>
      </c>
      <c r="P342" s="9">
        <v>1.2601389848742901</v>
      </c>
      <c r="Q342" s="9">
        <v>4.3086444080040302E-2</v>
      </c>
      <c r="R342">
        <f>-LOG10(Table7[[#This Row],[Consortia FDR]])</f>
        <v>1.365659346713233</v>
      </c>
      <c r="T342" s="22" t="s">
        <v>2171</v>
      </c>
      <c r="U342" s="1" t="s">
        <v>327</v>
      </c>
      <c r="V342" s="9">
        <v>1.2696997186616199</v>
      </c>
      <c r="W342" s="9">
        <v>4.5764218736255198E-2</v>
      </c>
      <c r="X342">
        <f t="shared" si="5"/>
        <v>1.3394739472957811</v>
      </c>
      <c r="Y342" t="e">
        <f>VLOOKUP(Table8[[#This Row],[Gene ID]],Table9[Component: Mitochondria],1,0)</f>
        <v>#N/A</v>
      </c>
      <c r="Z342">
        <f>_xlfn.IFNA(Table8[[#This Row],[Component: Mitochondria]], 0)</f>
        <v>0</v>
      </c>
      <c r="AA342" t="e">
        <f>VLOOKUP(Table8[[#This Row],[Gene ID]],Table9[Process: Mitochondrial Translation],1,0)</f>
        <v>#N/A</v>
      </c>
    </row>
    <row r="343" spans="1:27" x14ac:dyDescent="0.35">
      <c r="A343" t="s">
        <v>1935</v>
      </c>
      <c r="B343" t="s">
        <v>724</v>
      </c>
      <c r="C343" s="9">
        <v>4.51776213352739E-2</v>
      </c>
      <c r="D343" s="21">
        <v>1.8368301023009399</v>
      </c>
      <c r="E343" s="21">
        <v>1.7190200266194899E-2</v>
      </c>
      <c r="F343">
        <f>-LOG10(Table4[[#This Row],[Consortia FDR2]])</f>
        <v>1.7647190637436208</v>
      </c>
      <c r="H343" s="14" t="s">
        <v>2387</v>
      </c>
      <c r="I343" s="1" t="s">
        <v>758</v>
      </c>
      <c r="J343" s="9">
        <v>-1.26314400891129</v>
      </c>
      <c r="K343" s="9">
        <v>1.8031784538108501E-2</v>
      </c>
      <c r="L343">
        <f>-LOG10(Table6[[#This Row],[Consortia FDR]])</f>
        <v>1.7439612906540909</v>
      </c>
      <c r="N343" s="14" t="s">
        <v>2172</v>
      </c>
      <c r="O343" s="1" t="s">
        <v>991</v>
      </c>
      <c r="P343" s="9">
        <v>1.1918031456547999</v>
      </c>
      <c r="Q343" s="9">
        <v>4.3086444080040302E-2</v>
      </c>
      <c r="R343">
        <f>-LOG10(Table7[[#This Row],[Consortia FDR]])</f>
        <v>1.365659346713233</v>
      </c>
      <c r="T343" s="22" t="s">
        <v>2370</v>
      </c>
      <c r="U343" s="1" t="s">
        <v>725</v>
      </c>
      <c r="V343" s="9">
        <v>1.28926679053297</v>
      </c>
      <c r="W343" s="9">
        <v>4.5789643806114402E-2</v>
      </c>
      <c r="X343">
        <f t="shared" si="5"/>
        <v>1.3392327348003366</v>
      </c>
      <c r="Y343" t="e">
        <f>VLOOKUP(Table8[[#This Row],[Gene ID]],Table9[Component: Mitochondria],1,0)</f>
        <v>#N/A</v>
      </c>
      <c r="Z343">
        <f>_xlfn.IFNA(Table8[[#This Row],[Component: Mitochondria]], 0)</f>
        <v>0</v>
      </c>
      <c r="AA343" t="e">
        <f>VLOOKUP(Table8[[#This Row],[Gene ID]],Table9[Process: Mitochondrial Translation],1,0)</f>
        <v>#N/A</v>
      </c>
    </row>
    <row r="344" spans="1:27" x14ac:dyDescent="0.35">
      <c r="A344" t="s">
        <v>1852</v>
      </c>
      <c r="B344" t="s">
        <v>1165</v>
      </c>
      <c r="C344" s="9">
        <v>3.9010710422317497E-2</v>
      </c>
      <c r="D344" s="21">
        <v>1.2387848144198801</v>
      </c>
      <c r="E344" s="21">
        <v>1.7216953614423099E-2</v>
      </c>
      <c r="F344">
        <f>-LOG10(Table4[[#This Row],[Consortia FDR2]])</f>
        <v>1.7640436905994317</v>
      </c>
      <c r="H344" s="14" t="s">
        <v>1840</v>
      </c>
      <c r="I344" s="1" t="s">
        <v>633</v>
      </c>
      <c r="J344" s="9">
        <v>1.41285316303844</v>
      </c>
      <c r="K344" s="9">
        <v>1.8184988542234999E-2</v>
      </c>
      <c r="L344">
        <f>-LOG10(Table6[[#This Row],[Consortia FDR]])</f>
        <v>1.7402869682438957</v>
      </c>
      <c r="N344" s="14" t="s">
        <v>2200</v>
      </c>
      <c r="O344" s="1" t="s">
        <v>1018</v>
      </c>
      <c r="P344" s="9">
        <v>-1.3902242045153099</v>
      </c>
      <c r="Q344" s="9">
        <v>4.3209650368817597E-2</v>
      </c>
      <c r="R344">
        <f>-LOG10(Table7[[#This Row],[Consortia FDR]])</f>
        <v>1.3644192477713326</v>
      </c>
      <c r="T344" s="22" t="s">
        <v>2355</v>
      </c>
      <c r="U344" s="1" t="s">
        <v>695</v>
      </c>
      <c r="V344" s="9">
        <v>-1.24086707349725</v>
      </c>
      <c r="W344" s="9">
        <v>4.6152185822881102E-2</v>
      </c>
      <c r="X344">
        <f t="shared" si="5"/>
        <v>1.335807725443366</v>
      </c>
      <c r="Y344" t="e">
        <f>VLOOKUP(Table8[[#This Row],[Gene ID]],Table9[Component: Mitochondria],1,0)</f>
        <v>#N/A</v>
      </c>
      <c r="Z344">
        <f>_xlfn.IFNA(Table8[[#This Row],[Component: Mitochondria]], 0)</f>
        <v>0</v>
      </c>
      <c r="AA344" t="e">
        <f>VLOOKUP(Table8[[#This Row],[Gene ID]],Table9[Process: Mitochondrial Translation],1,0)</f>
        <v>#N/A</v>
      </c>
    </row>
    <row r="345" spans="1:27" x14ac:dyDescent="0.35">
      <c r="A345" t="s">
        <v>397</v>
      </c>
      <c r="B345" t="s">
        <v>397</v>
      </c>
      <c r="C345" s="9">
        <v>2.3342678176560799E-2</v>
      </c>
      <c r="D345" s="21">
        <v>1.4262723202849299</v>
      </c>
      <c r="E345" s="21">
        <v>1.7265740470201501E-2</v>
      </c>
      <c r="F345">
        <f>-LOG10(Table4[[#This Row],[Consortia FDR2]])</f>
        <v>1.7628147914687908</v>
      </c>
      <c r="H345" s="14" t="s">
        <v>1333</v>
      </c>
      <c r="I345" s="1" t="s">
        <v>73</v>
      </c>
      <c r="J345" s="9">
        <v>1.86873566430069</v>
      </c>
      <c r="K345" s="9">
        <v>1.82031964964233E-2</v>
      </c>
      <c r="L345">
        <f>-LOG10(Table6[[#This Row],[Consortia FDR]])</f>
        <v>1.7398523428465422</v>
      </c>
      <c r="N345" s="14" t="s">
        <v>91</v>
      </c>
      <c r="O345" s="1" t="s">
        <v>91</v>
      </c>
      <c r="P345" s="9">
        <v>1.3020798738166699</v>
      </c>
      <c r="Q345" s="9">
        <v>4.3395562634841602E-2</v>
      </c>
      <c r="R345">
        <f>-LOG10(Table7[[#This Row],[Consortia FDR]])</f>
        <v>1.3625546765180665</v>
      </c>
      <c r="T345" s="22" t="s">
        <v>976</v>
      </c>
      <c r="U345" s="1" t="s">
        <v>976</v>
      </c>
      <c r="V345" s="9">
        <v>1.3586256230429501</v>
      </c>
      <c r="W345" s="9">
        <v>4.62272008818835E-2</v>
      </c>
      <c r="X345">
        <f t="shared" si="5"/>
        <v>1.3351024028707177</v>
      </c>
      <c r="Y345" t="str">
        <f>VLOOKUP(Table8[[#This Row],[Gene ID]],Table9[Component: Mitochondria],1,0)</f>
        <v>YFR045W</v>
      </c>
      <c r="Z345" t="str">
        <f>_xlfn.IFNA(Table8[[#This Row],[Component: Mitochondria]], 0)</f>
        <v>YFR045W</v>
      </c>
      <c r="AA345" t="e">
        <f>VLOOKUP(Table8[[#This Row],[Gene ID]],Table9[Process: Mitochondrial Translation],1,0)</f>
        <v>#N/A</v>
      </c>
    </row>
    <row r="346" spans="1:27" x14ac:dyDescent="0.35">
      <c r="A346" t="s">
        <v>2270</v>
      </c>
      <c r="B346" t="s">
        <v>527</v>
      </c>
      <c r="C346" s="9">
        <v>3.1152828112218402E-2</v>
      </c>
      <c r="D346" s="21">
        <v>1.2970332928834201</v>
      </c>
      <c r="E346" s="21">
        <v>1.7265740470201501E-2</v>
      </c>
      <c r="F346">
        <f>-LOG10(Table4[[#This Row],[Consortia FDR2]])</f>
        <v>1.7628147914687908</v>
      </c>
      <c r="H346" s="14" t="s">
        <v>1636</v>
      </c>
      <c r="I346" s="1" t="s">
        <v>419</v>
      </c>
      <c r="J346" s="9">
        <v>1.51653040217934</v>
      </c>
      <c r="K346" s="9">
        <v>1.82031964964233E-2</v>
      </c>
      <c r="L346">
        <f>-LOG10(Table6[[#This Row],[Consortia FDR]])</f>
        <v>1.7398523428465422</v>
      </c>
      <c r="N346" s="14" t="s">
        <v>2218</v>
      </c>
      <c r="O346" s="1" t="s">
        <v>406</v>
      </c>
      <c r="P346" s="9">
        <v>-1.5853419247941001</v>
      </c>
      <c r="Q346" s="9">
        <v>4.3479903100670202E-2</v>
      </c>
      <c r="R346">
        <f>-LOG10(Table7[[#This Row],[Consortia FDR]])</f>
        <v>1.3617114324535242</v>
      </c>
      <c r="T346" s="22" t="s">
        <v>2304</v>
      </c>
      <c r="U346" s="1" t="s">
        <v>1133</v>
      </c>
      <c r="V346" s="9">
        <v>-1.46481121419231</v>
      </c>
      <c r="W346" s="9">
        <v>4.6249377654891302E-2</v>
      </c>
      <c r="X346">
        <f t="shared" si="5"/>
        <v>1.334894106878787</v>
      </c>
      <c r="Y346" t="e">
        <f>VLOOKUP(Table8[[#This Row],[Gene ID]],Table9[Component: Mitochondria],1,0)</f>
        <v>#N/A</v>
      </c>
      <c r="Z346">
        <f>_xlfn.IFNA(Table8[[#This Row],[Component: Mitochondria]], 0)</f>
        <v>0</v>
      </c>
      <c r="AA346" t="e">
        <f>VLOOKUP(Table8[[#This Row],[Gene ID]],Table9[Process: Mitochondrial Translation],1,0)</f>
        <v>#N/A</v>
      </c>
    </row>
    <row r="347" spans="1:27" x14ac:dyDescent="0.35">
      <c r="A347" t="s">
        <v>1772</v>
      </c>
      <c r="B347" t="s">
        <v>574</v>
      </c>
      <c r="C347" s="9">
        <v>3.4147852163420402E-2</v>
      </c>
      <c r="D347" s="21">
        <v>3.0084634662735401</v>
      </c>
      <c r="E347" s="21">
        <v>1.7265740470201501E-2</v>
      </c>
      <c r="F347">
        <f>-LOG10(Table4[[#This Row],[Consortia FDR2]])</f>
        <v>1.7628147914687908</v>
      </c>
      <c r="H347" s="14" t="s">
        <v>2350</v>
      </c>
      <c r="I347" s="1" t="s">
        <v>689</v>
      </c>
      <c r="J347" s="9">
        <v>1.69184921359754</v>
      </c>
      <c r="K347" s="9">
        <v>1.8359310555882899E-2</v>
      </c>
      <c r="L347">
        <f>-LOG10(Table6[[#This Row],[Consortia FDR]])</f>
        <v>1.7361436318165648</v>
      </c>
      <c r="N347" s="14" t="s">
        <v>2084</v>
      </c>
      <c r="O347" s="1" t="s">
        <v>904</v>
      </c>
      <c r="P347" s="9">
        <v>1.2799942713080601</v>
      </c>
      <c r="Q347" s="9">
        <v>4.3608631080487799E-2</v>
      </c>
      <c r="R347">
        <f>-LOG10(Table7[[#This Row],[Consortia FDR]])</f>
        <v>1.360427546060383</v>
      </c>
      <c r="T347" s="22" t="s">
        <v>2120</v>
      </c>
      <c r="U347" s="1" t="s">
        <v>944</v>
      </c>
      <c r="V347" s="9">
        <v>-1.8451641038633799</v>
      </c>
      <c r="W347" s="9">
        <v>4.6249377654891302E-2</v>
      </c>
      <c r="X347">
        <f t="shared" si="5"/>
        <v>1.334894106878787</v>
      </c>
      <c r="Y347" t="e">
        <f>VLOOKUP(Table8[[#This Row],[Gene ID]],Table9[Component: Mitochondria],1,0)</f>
        <v>#N/A</v>
      </c>
      <c r="Z347">
        <f>_xlfn.IFNA(Table8[[#This Row],[Component: Mitochondria]], 0)</f>
        <v>0</v>
      </c>
      <c r="AA347" t="e">
        <f>VLOOKUP(Table8[[#This Row],[Gene ID]],Table9[Process: Mitochondrial Translation],1,0)</f>
        <v>#N/A</v>
      </c>
    </row>
    <row r="348" spans="1:27" x14ac:dyDescent="0.35">
      <c r="A348" t="s">
        <v>2418</v>
      </c>
      <c r="B348" t="s">
        <v>1261</v>
      </c>
      <c r="C348" s="9">
        <v>4.8962781304759798E-2</v>
      </c>
      <c r="D348" s="21">
        <v>1.2793203534677999</v>
      </c>
      <c r="E348" s="21">
        <v>1.7265740470201501E-2</v>
      </c>
      <c r="F348">
        <f>-LOG10(Table4[[#This Row],[Consortia FDR2]])</f>
        <v>1.7628147914687908</v>
      </c>
      <c r="H348" s="14" t="s">
        <v>2345</v>
      </c>
      <c r="I348" s="1" t="s">
        <v>685</v>
      </c>
      <c r="J348" s="9">
        <v>1.5035232423737701</v>
      </c>
      <c r="K348" s="9">
        <v>1.8383838222194099E-2</v>
      </c>
      <c r="L348">
        <f>-LOG10(Table6[[#This Row],[Consortia FDR]])</f>
        <v>1.7355638104311131</v>
      </c>
      <c r="N348" s="14" t="s">
        <v>2178</v>
      </c>
      <c r="O348" s="1" t="s">
        <v>995</v>
      </c>
      <c r="P348" s="9">
        <v>1.3201346255579001</v>
      </c>
      <c r="Q348" s="9">
        <v>4.3608631080487799E-2</v>
      </c>
      <c r="R348">
        <f>-LOG10(Table7[[#This Row],[Consortia FDR]])</f>
        <v>1.360427546060383</v>
      </c>
      <c r="T348" s="22" t="s">
        <v>2300</v>
      </c>
      <c r="U348" s="1" t="s">
        <v>1124</v>
      </c>
      <c r="V348" s="9">
        <v>1.19448040013747</v>
      </c>
      <c r="W348" s="9">
        <v>4.6379902864136201E-2</v>
      </c>
      <c r="X348">
        <f t="shared" si="5"/>
        <v>1.3336701652627969</v>
      </c>
      <c r="Y348" t="e">
        <f>VLOOKUP(Table8[[#This Row],[Gene ID]],Table9[Component: Mitochondria],1,0)</f>
        <v>#N/A</v>
      </c>
      <c r="Z348">
        <f>_xlfn.IFNA(Table8[[#This Row],[Component: Mitochondria]], 0)</f>
        <v>0</v>
      </c>
      <c r="AA348" t="e">
        <f>VLOOKUP(Table8[[#This Row],[Gene ID]],Table9[Process: Mitochondrial Translation],1,0)</f>
        <v>#N/A</v>
      </c>
    </row>
    <row r="349" spans="1:27" x14ac:dyDescent="0.35">
      <c r="A349" t="s">
        <v>1613</v>
      </c>
      <c r="B349" t="s">
        <v>1023</v>
      </c>
      <c r="C349" s="9">
        <v>2.2528114870527E-2</v>
      </c>
      <c r="D349" s="21">
        <v>2.1798291368568798</v>
      </c>
      <c r="E349" s="21">
        <v>1.7287661694817599E-2</v>
      </c>
      <c r="F349">
        <f>-LOG10(Table4[[#This Row],[Consortia FDR2]])</f>
        <v>1.7622637448239993</v>
      </c>
      <c r="H349" s="14" t="s">
        <v>2057</v>
      </c>
      <c r="I349" s="1" t="s">
        <v>121</v>
      </c>
      <c r="J349" s="9">
        <v>-1.8670318800322701</v>
      </c>
      <c r="K349" s="9">
        <v>1.8462232271433499E-2</v>
      </c>
      <c r="L349">
        <f>-LOG10(Table6[[#This Row],[Consortia FDR]])</f>
        <v>1.7337157895205972</v>
      </c>
      <c r="N349" s="14" t="s">
        <v>2338</v>
      </c>
      <c r="O349" s="1" t="s">
        <v>1184</v>
      </c>
      <c r="P349" s="9">
        <v>1.2485854144338899</v>
      </c>
      <c r="Q349" s="9">
        <v>4.3608631080487799E-2</v>
      </c>
      <c r="R349">
        <f>-LOG10(Table7[[#This Row],[Consortia FDR]])</f>
        <v>1.360427546060383</v>
      </c>
      <c r="T349" s="22" t="s">
        <v>603</v>
      </c>
      <c r="U349" s="1" t="s">
        <v>603</v>
      </c>
      <c r="V349" s="9">
        <v>-1.6358102639086001</v>
      </c>
      <c r="W349" s="9">
        <v>4.64102141717639E-2</v>
      </c>
      <c r="X349">
        <f t="shared" si="5"/>
        <v>1.3333864274137512</v>
      </c>
      <c r="Y349" t="e">
        <f>VLOOKUP(Table8[[#This Row],[Gene ID]],Table9[Component: Mitochondria],1,0)</f>
        <v>#N/A</v>
      </c>
      <c r="Z349">
        <f>_xlfn.IFNA(Table8[[#This Row],[Component: Mitochondria]], 0)</f>
        <v>0</v>
      </c>
      <c r="AA349" t="e">
        <f>VLOOKUP(Table8[[#This Row],[Gene ID]],Table9[Process: Mitochondrial Translation],1,0)</f>
        <v>#N/A</v>
      </c>
    </row>
    <row r="350" spans="1:27" x14ac:dyDescent="0.35">
      <c r="A350" t="s">
        <v>1537</v>
      </c>
      <c r="B350" t="s">
        <v>978</v>
      </c>
      <c r="C350" s="9">
        <v>1.7709744425527599E-2</v>
      </c>
      <c r="D350" s="21">
        <v>1.4899087949826499</v>
      </c>
      <c r="E350" s="21">
        <v>1.74378798579451E-2</v>
      </c>
      <c r="F350">
        <f>-LOG10(Table4[[#This Row],[Consortia FDR2]])</f>
        <v>1.7585063188281975</v>
      </c>
      <c r="H350" s="14" t="s">
        <v>2147</v>
      </c>
      <c r="I350" s="1" t="s">
        <v>288</v>
      </c>
      <c r="J350" s="9">
        <v>1.6025375447339001</v>
      </c>
      <c r="K350" s="9">
        <v>1.8462232271433499E-2</v>
      </c>
      <c r="L350">
        <f>-LOG10(Table6[[#This Row],[Consortia FDR]])</f>
        <v>1.7337157895205972</v>
      </c>
      <c r="N350" s="14" t="s">
        <v>2016</v>
      </c>
      <c r="O350" s="1" t="s">
        <v>44</v>
      </c>
      <c r="P350" s="9">
        <v>-2.5719872090872702</v>
      </c>
      <c r="Q350" s="9">
        <v>4.3783643883186098E-2</v>
      </c>
      <c r="R350">
        <f>-LOG10(Table7[[#This Row],[Consortia FDR]])</f>
        <v>1.3586880972106123</v>
      </c>
      <c r="T350" s="22" t="s">
        <v>2251</v>
      </c>
      <c r="U350" s="1" t="s">
        <v>480</v>
      </c>
      <c r="V350" s="9">
        <v>1.2114440367652</v>
      </c>
      <c r="W350" s="9">
        <v>4.6543323786089601E-2</v>
      </c>
      <c r="X350">
        <f t="shared" si="5"/>
        <v>1.3321426057846928</v>
      </c>
      <c r="Y350" t="str">
        <f>VLOOKUP(Table8[[#This Row],[Gene ID]],Table9[Component: Mitochondria],1,0)</f>
        <v>IBA57</v>
      </c>
      <c r="Z350" t="str">
        <f>_xlfn.IFNA(Table8[[#This Row],[Component: Mitochondria]], 0)</f>
        <v>IBA57</v>
      </c>
      <c r="AA350" t="e">
        <f>VLOOKUP(Table8[[#This Row],[Gene ID]],Table9[Process: Mitochondrial Translation],1,0)</f>
        <v>#N/A</v>
      </c>
    </row>
    <row r="351" spans="1:27" x14ac:dyDescent="0.35">
      <c r="A351" t="s">
        <v>1367</v>
      </c>
      <c r="B351" t="s">
        <v>107</v>
      </c>
      <c r="C351" s="9">
        <v>5.16315407768913E-3</v>
      </c>
      <c r="D351" s="21">
        <v>1.3114283933187501</v>
      </c>
      <c r="E351" s="21">
        <v>1.7516353271691501E-2</v>
      </c>
      <c r="F351">
        <f>-LOG10(Table4[[#This Row],[Consortia FDR2]])</f>
        <v>1.7565563044938943</v>
      </c>
      <c r="H351" s="14" t="s">
        <v>1683</v>
      </c>
      <c r="I351" s="1" t="s">
        <v>486</v>
      </c>
      <c r="J351" s="9">
        <v>1.6974344214107</v>
      </c>
      <c r="K351" s="9">
        <v>1.8462232271433499E-2</v>
      </c>
      <c r="L351">
        <f>-LOG10(Table6[[#This Row],[Consortia FDR]])</f>
        <v>1.7337157895205972</v>
      </c>
      <c r="N351" s="14" t="s">
        <v>1031</v>
      </c>
      <c r="O351" s="1" t="s">
        <v>1031</v>
      </c>
      <c r="P351" s="9">
        <v>-1.6360818652442699</v>
      </c>
      <c r="Q351" s="9">
        <v>4.3859490637312697E-2</v>
      </c>
      <c r="R351">
        <f>-LOG10(Table7[[#This Row],[Consortia FDR]])</f>
        <v>1.3579364163130538</v>
      </c>
      <c r="T351" s="22" t="s">
        <v>2216</v>
      </c>
      <c r="U351" s="1" t="s">
        <v>18</v>
      </c>
      <c r="V351" s="9">
        <v>-1.2226768018260501</v>
      </c>
      <c r="W351" s="9">
        <v>4.6595824913177701E-2</v>
      </c>
      <c r="X351">
        <f t="shared" si="5"/>
        <v>1.3316529952928338</v>
      </c>
      <c r="Y351" t="e">
        <f>VLOOKUP(Table8[[#This Row],[Gene ID]],Table9[Component: Mitochondria],1,0)</f>
        <v>#N/A</v>
      </c>
      <c r="Z351">
        <f>_xlfn.IFNA(Table8[[#This Row],[Component: Mitochondria]], 0)</f>
        <v>0</v>
      </c>
      <c r="AA351" t="e">
        <f>VLOOKUP(Table8[[#This Row],[Gene ID]],Table9[Process: Mitochondrial Translation],1,0)</f>
        <v>#N/A</v>
      </c>
    </row>
    <row r="352" spans="1:27" x14ac:dyDescent="0.35">
      <c r="A352" t="s">
        <v>2238</v>
      </c>
      <c r="B352" t="s">
        <v>458</v>
      </c>
      <c r="C352" s="9">
        <v>2.75167140731092E-2</v>
      </c>
      <c r="D352" s="21">
        <v>1.32361785966401</v>
      </c>
      <c r="E352" s="21">
        <v>1.7623477278647898E-2</v>
      </c>
      <c r="F352">
        <f>-LOG10(Table4[[#This Row],[Consortia FDR2]])</f>
        <v>1.7539083970627727</v>
      </c>
      <c r="H352" s="14" t="s">
        <v>1768</v>
      </c>
      <c r="I352" s="1" t="s">
        <v>1110</v>
      </c>
      <c r="J352" s="9">
        <v>3.1668765973275801</v>
      </c>
      <c r="K352" s="9">
        <v>1.8462232271433499E-2</v>
      </c>
      <c r="L352">
        <f>-LOG10(Table6[[#This Row],[Consortia FDR]])</f>
        <v>1.7337157895205972</v>
      </c>
      <c r="N352" s="14" t="s">
        <v>2412</v>
      </c>
      <c r="O352" s="1" t="s">
        <v>1256</v>
      </c>
      <c r="P352" s="9">
        <v>1.19693005105735</v>
      </c>
      <c r="Q352" s="9">
        <v>4.3882225574196299E-2</v>
      </c>
      <c r="R352">
        <f>-LOG10(Table7[[#This Row],[Consortia FDR]])</f>
        <v>1.3577113544318358</v>
      </c>
      <c r="T352" s="22" t="s">
        <v>2042</v>
      </c>
      <c r="U352" s="1" t="s">
        <v>855</v>
      </c>
      <c r="V352" s="9">
        <v>1.3122421864072999</v>
      </c>
      <c r="W352" s="9">
        <v>4.6678396514324899E-2</v>
      </c>
      <c r="X352">
        <f t="shared" si="5"/>
        <v>1.3308840711558318</v>
      </c>
      <c r="Y352" t="e">
        <f>VLOOKUP(Table8[[#This Row],[Gene ID]],Table9[Component: Mitochondria],1,0)</f>
        <v>#N/A</v>
      </c>
      <c r="Z352">
        <f>_xlfn.IFNA(Table8[[#This Row],[Component: Mitochondria]], 0)</f>
        <v>0</v>
      </c>
      <c r="AA352" t="e">
        <f>VLOOKUP(Table8[[#This Row],[Gene ID]],Table9[Process: Mitochondrial Translation],1,0)</f>
        <v>#N/A</v>
      </c>
    </row>
    <row r="353" spans="1:27" x14ac:dyDescent="0.35">
      <c r="A353" t="s">
        <v>1857</v>
      </c>
      <c r="B353" t="s">
        <v>648</v>
      </c>
      <c r="C353" s="9">
        <v>3.9830889329706402E-2</v>
      </c>
      <c r="D353" s="21">
        <v>-1.51681685396472</v>
      </c>
      <c r="E353" s="21">
        <v>1.7623477278647898E-2</v>
      </c>
      <c r="F353">
        <f>-LOG10(Table4[[#This Row],[Consortia FDR2]])</f>
        <v>1.7539083970627727</v>
      </c>
      <c r="H353" s="14" t="s">
        <v>1846</v>
      </c>
      <c r="I353" s="1" t="s">
        <v>638</v>
      </c>
      <c r="J353" s="9">
        <v>3.5512334997927399</v>
      </c>
      <c r="K353" s="9">
        <v>1.8462232271433499E-2</v>
      </c>
      <c r="L353">
        <f>-LOG10(Table6[[#This Row],[Consortia FDR]])</f>
        <v>1.7337157895205972</v>
      </c>
      <c r="N353" s="14" t="s">
        <v>2180</v>
      </c>
      <c r="O353" s="1" t="s">
        <v>997</v>
      </c>
      <c r="P353" s="9">
        <v>-1.2436467522411701</v>
      </c>
      <c r="Q353" s="9">
        <v>4.4098883022434997E-2</v>
      </c>
      <c r="R353">
        <f>-LOG10(Table7[[#This Row],[Consortia FDR]])</f>
        <v>1.3555724106078153</v>
      </c>
      <c r="T353" s="22" t="s">
        <v>2245</v>
      </c>
      <c r="U353" s="1" t="s">
        <v>468</v>
      </c>
      <c r="V353" s="9">
        <v>-1.30381878727552</v>
      </c>
      <c r="W353" s="9">
        <v>4.6880263032014001E-2</v>
      </c>
      <c r="X353">
        <f t="shared" si="5"/>
        <v>1.329009960278537</v>
      </c>
      <c r="Y353" t="e">
        <f>VLOOKUP(Table8[[#This Row],[Gene ID]],Table9[Component: Mitochondria],1,0)</f>
        <v>#N/A</v>
      </c>
      <c r="Z353">
        <f>_xlfn.IFNA(Table8[[#This Row],[Component: Mitochondria]], 0)</f>
        <v>0</v>
      </c>
      <c r="AA353" t="e">
        <f>VLOOKUP(Table8[[#This Row],[Gene ID]],Table9[Process: Mitochondrial Translation],1,0)</f>
        <v>#N/A</v>
      </c>
    </row>
    <row r="354" spans="1:27" x14ac:dyDescent="0.35">
      <c r="A354" t="s">
        <v>2361</v>
      </c>
      <c r="B354" t="s">
        <v>706</v>
      </c>
      <c r="C354" s="9">
        <v>4.4098883022434997E-2</v>
      </c>
      <c r="D354" s="21">
        <v>1.33561979941544</v>
      </c>
      <c r="E354" s="21">
        <v>1.7634409287437699E-2</v>
      </c>
      <c r="F354">
        <f>-LOG10(Table4[[#This Row],[Consortia FDR2]])</f>
        <v>1.7536390836292082</v>
      </c>
      <c r="H354" s="14" t="s">
        <v>780</v>
      </c>
      <c r="I354" s="1" t="s">
        <v>780</v>
      </c>
      <c r="J354" s="9">
        <v>1.5461186096248201</v>
      </c>
      <c r="K354" s="9">
        <v>1.8462232271433499E-2</v>
      </c>
      <c r="L354">
        <f>-LOG10(Table6[[#This Row],[Consortia FDR]])</f>
        <v>1.7337157895205972</v>
      </c>
      <c r="N354" s="14" t="s">
        <v>2271</v>
      </c>
      <c r="O354" s="1" t="s">
        <v>530</v>
      </c>
      <c r="P354" s="9">
        <v>-1.57539979206138</v>
      </c>
      <c r="Q354" s="9">
        <v>4.4098883022434997E-2</v>
      </c>
      <c r="R354">
        <f>-LOG10(Table7[[#This Row],[Consortia FDR]])</f>
        <v>1.3555724106078153</v>
      </c>
      <c r="T354" s="22" t="s">
        <v>2113</v>
      </c>
      <c r="U354" s="1" t="s">
        <v>229</v>
      </c>
      <c r="V354" s="9">
        <v>1.2674880380297899</v>
      </c>
      <c r="W354" s="9">
        <v>4.6880263032014001E-2</v>
      </c>
      <c r="X354">
        <f t="shared" si="5"/>
        <v>1.329009960278537</v>
      </c>
      <c r="Y354" t="e">
        <f>VLOOKUP(Table8[[#This Row],[Gene ID]],Table9[Component: Mitochondria],1,0)</f>
        <v>#N/A</v>
      </c>
      <c r="Z354">
        <f>_xlfn.IFNA(Table8[[#This Row],[Component: Mitochondria]], 0)</f>
        <v>0</v>
      </c>
      <c r="AA354" t="e">
        <f>VLOOKUP(Table8[[#This Row],[Gene ID]],Table9[Process: Mitochondrial Translation],1,0)</f>
        <v>#N/A</v>
      </c>
    </row>
    <row r="355" spans="1:27" x14ac:dyDescent="0.35">
      <c r="A355" t="s">
        <v>2023</v>
      </c>
      <c r="B355" t="s">
        <v>60</v>
      </c>
      <c r="C355" s="9">
        <v>1.9484906599099799E-3</v>
      </c>
      <c r="D355" s="21">
        <v>-1.53727418549151</v>
      </c>
      <c r="E355" s="21">
        <v>1.7709744425527599E-2</v>
      </c>
      <c r="F355">
        <f>-LOG10(Table4[[#This Row],[Consortia FDR2]])</f>
        <v>1.7517877061946781</v>
      </c>
      <c r="H355" s="14" t="s">
        <v>2407</v>
      </c>
      <c r="I355" s="1" t="s">
        <v>787</v>
      </c>
      <c r="J355" s="9">
        <v>1.6062029352515901</v>
      </c>
      <c r="K355" s="9">
        <v>1.8462232271433499E-2</v>
      </c>
      <c r="L355">
        <f>-LOG10(Table6[[#This Row],[Consortia FDR]])</f>
        <v>1.7337157895205972</v>
      </c>
      <c r="N355" s="14" t="s">
        <v>2382</v>
      </c>
      <c r="O355" s="1" t="s">
        <v>1235</v>
      </c>
      <c r="P355" s="9">
        <v>-1.7131783033360899</v>
      </c>
      <c r="Q355" s="9">
        <v>4.4098883022434997E-2</v>
      </c>
      <c r="R355">
        <f>-LOG10(Table7[[#This Row],[Consortia FDR]])</f>
        <v>1.3555724106078153</v>
      </c>
      <c r="T355" s="22" t="s">
        <v>2356</v>
      </c>
      <c r="U355" s="1" t="s">
        <v>1203</v>
      </c>
      <c r="V355" s="9">
        <v>1.3156228178318401</v>
      </c>
      <c r="W355" s="9">
        <v>4.7055436950694203E-2</v>
      </c>
      <c r="X355">
        <f t="shared" si="5"/>
        <v>1.3273901894255284</v>
      </c>
      <c r="Y355" t="str">
        <f>VLOOKUP(Table8[[#This Row],[Gene ID]],Table9[Component: Mitochondria],1,0)</f>
        <v>AIM39</v>
      </c>
      <c r="Z355" t="str">
        <f>_xlfn.IFNA(Table8[[#This Row],[Component: Mitochondria]], 0)</f>
        <v>AIM39</v>
      </c>
      <c r="AA355" t="e">
        <f>VLOOKUP(Table8[[#This Row],[Gene ID]],Table9[Process: Mitochondrial Translation],1,0)</f>
        <v>#N/A</v>
      </c>
    </row>
    <row r="356" spans="1:27" x14ac:dyDescent="0.35">
      <c r="A356" t="s">
        <v>1628</v>
      </c>
      <c r="B356" t="s">
        <v>1035</v>
      </c>
      <c r="C356" s="9">
        <v>2.4588325451062799E-2</v>
      </c>
      <c r="D356" s="21">
        <v>1.26383068539457</v>
      </c>
      <c r="E356" s="21">
        <v>1.7709744425527599E-2</v>
      </c>
      <c r="F356">
        <f>-LOG10(Table4[[#This Row],[Consortia FDR2]])</f>
        <v>1.7517877061946781</v>
      </c>
      <c r="H356" s="14" t="s">
        <v>2410</v>
      </c>
      <c r="I356" s="1" t="s">
        <v>792</v>
      </c>
      <c r="J356" s="9">
        <v>1.3207144844576899</v>
      </c>
      <c r="K356" s="9">
        <v>1.8462232271433499E-2</v>
      </c>
      <c r="L356">
        <f>-LOG10(Table6[[#This Row],[Consortia FDR]])</f>
        <v>1.7337157895205972</v>
      </c>
      <c r="N356" s="14" t="s">
        <v>2122</v>
      </c>
      <c r="O356" s="1" t="s">
        <v>242</v>
      </c>
      <c r="P356" s="9">
        <v>1.93685467895124</v>
      </c>
      <c r="Q356" s="9">
        <v>4.4155873770936702E-2</v>
      </c>
      <c r="R356">
        <f>-LOG10(Table7[[#This Row],[Consortia FDR]])</f>
        <v>1.3550115168512986</v>
      </c>
      <c r="T356" s="22" t="s">
        <v>2390</v>
      </c>
      <c r="U356" s="1" t="s">
        <v>762</v>
      </c>
      <c r="V356" s="9">
        <v>1.27997749370096</v>
      </c>
      <c r="W356" s="9">
        <v>4.7055436950694203E-2</v>
      </c>
      <c r="X356">
        <f t="shared" si="5"/>
        <v>1.3273901894255284</v>
      </c>
      <c r="Y356" t="str">
        <f>VLOOKUP(Table8[[#This Row],[Gene ID]],Table9[Component: Mitochondria],1,0)</f>
        <v>FMP30</v>
      </c>
      <c r="Z356" t="str">
        <f>_xlfn.IFNA(Table8[[#This Row],[Component: Mitochondria]], 0)</f>
        <v>FMP30</v>
      </c>
      <c r="AA356" t="e">
        <f>VLOOKUP(Table8[[#This Row],[Gene ID]],Table9[Process: Mitochondrial Translation],1,0)</f>
        <v>#N/A</v>
      </c>
    </row>
    <row r="357" spans="1:27" x14ac:dyDescent="0.35">
      <c r="A357" t="s">
        <v>1370</v>
      </c>
      <c r="B357" t="s">
        <v>865</v>
      </c>
      <c r="C357" s="9">
        <v>5.2205533495586903E-3</v>
      </c>
      <c r="D357" s="21">
        <v>1.44804605894213</v>
      </c>
      <c r="E357" s="21">
        <v>1.7718862129916E-2</v>
      </c>
      <c r="F357">
        <f>-LOG10(Table4[[#This Row],[Consortia FDR2]])</f>
        <v>1.7515641710813379</v>
      </c>
      <c r="H357" s="14" t="s">
        <v>1994</v>
      </c>
      <c r="I357" s="1" t="s">
        <v>801</v>
      </c>
      <c r="J357" s="9">
        <v>1.69723911066615</v>
      </c>
      <c r="K357" s="9">
        <v>1.85241553724587E-2</v>
      </c>
      <c r="L357">
        <f>-LOG10(Table6[[#This Row],[Consortia FDR]])</f>
        <v>1.7322615849919822</v>
      </c>
      <c r="N357" s="14" t="s">
        <v>2163</v>
      </c>
      <c r="O357" s="1" t="s">
        <v>9</v>
      </c>
      <c r="P357" s="9">
        <v>1.2666274096616501</v>
      </c>
      <c r="Q357" s="9">
        <v>4.4155873770936702E-2</v>
      </c>
      <c r="R357">
        <f>-LOG10(Table7[[#This Row],[Consortia FDR]])</f>
        <v>1.3550115168512986</v>
      </c>
      <c r="T357" s="22" t="s">
        <v>2019</v>
      </c>
      <c r="U357" s="1" t="s">
        <v>830</v>
      </c>
      <c r="V357" s="9">
        <v>1.29119768258006</v>
      </c>
      <c r="W357" s="9">
        <v>4.7057702652110601E-2</v>
      </c>
      <c r="X357">
        <f t="shared" si="5"/>
        <v>1.3273692788145952</v>
      </c>
      <c r="Y357" t="e">
        <f>VLOOKUP(Table8[[#This Row],[Gene ID]],Table9[Component: Mitochondria],1,0)</f>
        <v>#N/A</v>
      </c>
      <c r="Z357">
        <f>_xlfn.IFNA(Table8[[#This Row],[Component: Mitochondria]], 0)</f>
        <v>0</v>
      </c>
      <c r="AA357" t="e">
        <f>VLOOKUP(Table8[[#This Row],[Gene ID]],Table9[Process: Mitochondrial Translation],1,0)</f>
        <v>#N/A</v>
      </c>
    </row>
    <row r="358" spans="1:27" x14ac:dyDescent="0.35">
      <c r="A358" t="s">
        <v>869</v>
      </c>
      <c r="B358" t="s">
        <v>869</v>
      </c>
      <c r="C358" s="9">
        <v>5.6764455491444803E-3</v>
      </c>
      <c r="D358" s="21">
        <v>2.2220505799125898</v>
      </c>
      <c r="E358" s="21">
        <v>1.7750204395156701E-2</v>
      </c>
      <c r="F358">
        <f>-LOG10(Table4[[#This Row],[Consortia FDR2]])</f>
        <v>1.7507966416411351</v>
      </c>
      <c r="H358" s="14" t="s">
        <v>1872</v>
      </c>
      <c r="I358" s="1" t="s">
        <v>667</v>
      </c>
      <c r="J358" s="9">
        <v>1.61055419394183</v>
      </c>
      <c r="K358" s="9">
        <v>1.8583321202167501E-2</v>
      </c>
      <c r="L358">
        <f>-LOG10(Table6[[#This Row],[Consortia FDR]])</f>
        <v>1.7308766665061959</v>
      </c>
      <c r="N358" s="14" t="s">
        <v>2339</v>
      </c>
      <c r="O358" s="1" t="s">
        <v>1187</v>
      </c>
      <c r="P358" s="9">
        <v>-1.54428565848943</v>
      </c>
      <c r="Q358" s="9">
        <v>4.4155873770936702E-2</v>
      </c>
      <c r="R358">
        <f>-LOG10(Table7[[#This Row],[Consortia FDR]])</f>
        <v>1.3550115168512986</v>
      </c>
      <c r="T358" s="22" t="s">
        <v>2391</v>
      </c>
      <c r="U358" s="1" t="s">
        <v>763</v>
      </c>
      <c r="V358" s="9">
        <v>1.2780262288273401</v>
      </c>
      <c r="W358" s="9">
        <v>4.70769486620514E-2</v>
      </c>
      <c r="X358">
        <f t="shared" si="5"/>
        <v>1.3271916941331687</v>
      </c>
      <c r="Y358" t="str">
        <f>VLOOKUP(Table8[[#This Row],[Gene ID]],Table9[Component: Mitochondria],1,0)</f>
        <v>MSD1</v>
      </c>
      <c r="Z358" t="str">
        <f>_xlfn.IFNA(Table8[[#This Row],[Component: Mitochondria]], 0)</f>
        <v>MSD1</v>
      </c>
      <c r="AA358" t="str">
        <f>VLOOKUP(Table8[[#This Row],[Gene ID]],Table9[Process: Mitochondrial Translation],1,0)</f>
        <v>MSD1</v>
      </c>
    </row>
    <row r="359" spans="1:27" x14ac:dyDescent="0.35">
      <c r="A359" t="s">
        <v>1803</v>
      </c>
      <c r="B359" t="s">
        <v>1141</v>
      </c>
      <c r="C359" s="9">
        <v>3.6477917809587201E-2</v>
      </c>
      <c r="D359" s="21">
        <v>1.60846306780368</v>
      </c>
      <c r="E359" s="21">
        <v>1.7858543633765701E-2</v>
      </c>
      <c r="F359">
        <f>-LOG10(Table4[[#This Row],[Consortia FDR2]])</f>
        <v>1.7481539607670902</v>
      </c>
      <c r="H359" s="14" t="s">
        <v>2358</v>
      </c>
      <c r="I359" s="1" t="s">
        <v>1205</v>
      </c>
      <c r="J359" s="9">
        <v>2.5986975528706799</v>
      </c>
      <c r="K359" s="9">
        <v>1.8583321202167501E-2</v>
      </c>
      <c r="L359">
        <f>-LOG10(Table6[[#This Row],[Consortia FDR]])</f>
        <v>1.7308766665061959</v>
      </c>
      <c r="N359" s="14" t="s">
        <v>2393</v>
      </c>
      <c r="O359" s="1" t="s">
        <v>764</v>
      </c>
      <c r="P359" s="9">
        <v>1.37274375772238</v>
      </c>
      <c r="Q359" s="9">
        <v>4.4188134412817499E-2</v>
      </c>
      <c r="R359">
        <f>-LOG10(Table7[[#This Row],[Consortia FDR]])</f>
        <v>1.3546943336113189</v>
      </c>
      <c r="T359" s="22" t="s">
        <v>2253</v>
      </c>
      <c r="U359" s="1" t="s">
        <v>485</v>
      </c>
      <c r="V359" s="9">
        <v>-1.36407408629921</v>
      </c>
      <c r="W359" s="9">
        <v>4.7267479836702299E-2</v>
      </c>
      <c r="X359">
        <f t="shared" si="5"/>
        <v>1.3254375523869686</v>
      </c>
      <c r="Y359" t="e">
        <f>VLOOKUP(Table8[[#This Row],[Gene ID]],Table9[Component: Mitochondria],1,0)</f>
        <v>#N/A</v>
      </c>
      <c r="Z359">
        <f>_xlfn.IFNA(Table8[[#This Row],[Component: Mitochondria]], 0)</f>
        <v>0</v>
      </c>
      <c r="AA359" t="e">
        <f>VLOOKUP(Table8[[#This Row],[Gene ID]],Table9[Process: Mitochondrial Translation],1,0)</f>
        <v>#N/A</v>
      </c>
    </row>
    <row r="360" spans="1:27" x14ac:dyDescent="0.35">
      <c r="A360" t="s">
        <v>1816</v>
      </c>
      <c r="B360" t="s">
        <v>613</v>
      </c>
      <c r="C360" s="9">
        <v>3.7427791043071201E-2</v>
      </c>
      <c r="D360" s="21">
        <v>1.5443876689912499</v>
      </c>
      <c r="E360" s="21">
        <v>1.7858543633765701E-2</v>
      </c>
      <c r="F360">
        <f>-LOG10(Table4[[#This Row],[Consortia FDR2]])</f>
        <v>1.7481539607670902</v>
      </c>
      <c r="H360" s="14" t="s">
        <v>1908</v>
      </c>
      <c r="I360" s="1" t="s">
        <v>703</v>
      </c>
      <c r="J360" s="9">
        <v>2.3239357946762298</v>
      </c>
      <c r="K360" s="9">
        <v>1.8583321202167501E-2</v>
      </c>
      <c r="L360">
        <f>-LOG10(Table6[[#This Row],[Consortia FDR]])</f>
        <v>1.7308766665061959</v>
      </c>
      <c r="N360" s="14" t="s">
        <v>2416</v>
      </c>
      <c r="O360" s="1" t="s">
        <v>803</v>
      </c>
      <c r="P360" s="9">
        <v>-1.49375080296355</v>
      </c>
      <c r="Q360" s="9">
        <v>4.4188134412817499E-2</v>
      </c>
      <c r="R360">
        <f>-LOG10(Table7[[#This Row],[Consortia FDR]])</f>
        <v>1.3546943336113189</v>
      </c>
      <c r="T360" s="22" t="s">
        <v>2192</v>
      </c>
      <c r="U360" s="1" t="s">
        <v>1007</v>
      </c>
      <c r="V360" s="9">
        <v>-1.36582540679807</v>
      </c>
      <c r="W360" s="9">
        <v>4.7323287312522097E-2</v>
      </c>
      <c r="X360">
        <f t="shared" si="5"/>
        <v>1.324925094726668</v>
      </c>
      <c r="Y360" t="e">
        <f>VLOOKUP(Table8[[#This Row],[Gene ID]],Table9[Component: Mitochondria],1,0)</f>
        <v>#N/A</v>
      </c>
      <c r="Z360">
        <f>_xlfn.IFNA(Table8[[#This Row],[Component: Mitochondria]], 0)</f>
        <v>0</v>
      </c>
      <c r="AA360" t="e">
        <f>VLOOKUP(Table8[[#This Row],[Gene ID]],Table9[Process: Mitochondrial Translation],1,0)</f>
        <v>#N/A</v>
      </c>
    </row>
    <row r="361" spans="1:27" x14ac:dyDescent="0.35">
      <c r="A361" t="s">
        <v>1493</v>
      </c>
      <c r="B361" t="s">
        <v>243</v>
      </c>
      <c r="C361" s="9">
        <v>1.4184034121399999E-2</v>
      </c>
      <c r="D361" s="21">
        <v>1.4358932545041601</v>
      </c>
      <c r="E361" s="21">
        <v>1.7944491612255999E-2</v>
      </c>
      <c r="F361">
        <f>-LOG10(Table4[[#This Row],[Consortia FDR2]])</f>
        <v>1.7460688412103442</v>
      </c>
      <c r="H361" s="14" t="s">
        <v>2010</v>
      </c>
      <c r="I361" s="1" t="s">
        <v>819</v>
      </c>
      <c r="J361" s="9">
        <v>1.33959912746816</v>
      </c>
      <c r="K361" s="9">
        <v>1.8583321202167501E-2</v>
      </c>
      <c r="L361">
        <f>-LOG10(Table6[[#This Row],[Consortia FDR]])</f>
        <v>1.7308766665061959</v>
      </c>
      <c r="N361" s="14" t="s">
        <v>2319</v>
      </c>
      <c r="O361" s="1" t="s">
        <v>1159</v>
      </c>
      <c r="P361" s="9">
        <v>1.6584161442985601</v>
      </c>
      <c r="Q361" s="9">
        <v>4.4273168271601999E-2</v>
      </c>
      <c r="R361">
        <f>-LOG10(Table7[[#This Row],[Consortia FDR]])</f>
        <v>1.3538593979750826</v>
      </c>
      <c r="T361" s="22" t="s">
        <v>2017</v>
      </c>
      <c r="U361" s="1" t="s">
        <v>45</v>
      </c>
      <c r="V361" s="9">
        <v>-2.9312642616237499</v>
      </c>
      <c r="W361" s="9">
        <v>4.7339781510004897E-2</v>
      </c>
      <c r="X361">
        <f t="shared" si="5"/>
        <v>1.3247737508264164</v>
      </c>
      <c r="Y361" t="str">
        <f>VLOOKUP(Table8[[#This Row],[Gene ID]],Table9[Component: Mitochondria],1,0)</f>
        <v>BI3</v>
      </c>
      <c r="Z361" t="str">
        <f>_xlfn.IFNA(Table8[[#This Row],[Component: Mitochondria]], 0)</f>
        <v>BI3</v>
      </c>
      <c r="AA361" t="e">
        <f>VLOOKUP(Table8[[#This Row],[Gene ID]],Table9[Process: Mitochondrial Translation],1,0)</f>
        <v>#N/A</v>
      </c>
    </row>
    <row r="362" spans="1:27" x14ac:dyDescent="0.35">
      <c r="A362" t="s">
        <v>1319</v>
      </c>
      <c r="B362" t="s">
        <v>54</v>
      </c>
      <c r="C362" s="9">
        <v>1.9087742682965701E-3</v>
      </c>
      <c r="D362" s="21">
        <v>1.35074895194414</v>
      </c>
      <c r="E362" s="21">
        <v>1.8000682837328801E-2</v>
      </c>
      <c r="F362">
        <f>-LOG10(Table4[[#This Row],[Consortia FDR2]])</f>
        <v>1.7447110200711851</v>
      </c>
      <c r="H362" s="14" t="s">
        <v>1358</v>
      </c>
      <c r="I362" s="1" t="s">
        <v>856</v>
      </c>
      <c r="J362" s="9">
        <v>1.44674827492777</v>
      </c>
      <c r="K362" s="9">
        <v>1.8624849079572001E-2</v>
      </c>
      <c r="L362">
        <f>-LOG10(Table6[[#This Row],[Consortia FDR]])</f>
        <v>1.729907237729986</v>
      </c>
      <c r="N362" s="14" t="s">
        <v>2205</v>
      </c>
      <c r="O362" s="1" t="s">
        <v>387</v>
      </c>
      <c r="P362" s="9">
        <v>1.8252399281545999</v>
      </c>
      <c r="Q362" s="9">
        <v>4.4284560995881198E-2</v>
      </c>
      <c r="R362">
        <f>-LOG10(Table7[[#This Row],[Consortia FDR]])</f>
        <v>1.3537476562365236</v>
      </c>
      <c r="T362" s="22" t="s">
        <v>2217</v>
      </c>
      <c r="U362" s="1" t="s">
        <v>403</v>
      </c>
      <c r="V362" s="9">
        <v>1.4401470517952399</v>
      </c>
      <c r="W362" s="9">
        <v>4.7339781510004897E-2</v>
      </c>
      <c r="X362">
        <f t="shared" si="5"/>
        <v>1.3247737508264164</v>
      </c>
      <c r="Y362" t="str">
        <f>VLOOKUP(Table8[[#This Row],[Gene ID]],Table9[Component: Mitochondria],1,0)</f>
        <v>PKP1</v>
      </c>
      <c r="Z362" t="str">
        <f>_xlfn.IFNA(Table8[[#This Row],[Component: Mitochondria]], 0)</f>
        <v>PKP1</v>
      </c>
      <c r="AA362" t="e">
        <f>VLOOKUP(Table8[[#This Row],[Gene ID]],Table9[Process: Mitochondrial Translation],1,0)</f>
        <v>#N/A</v>
      </c>
    </row>
    <row r="363" spans="1:27" x14ac:dyDescent="0.35">
      <c r="A363" t="s">
        <v>1903</v>
      </c>
      <c r="B363" t="s">
        <v>697</v>
      </c>
      <c r="C363" s="9">
        <v>4.3479903100670202E-2</v>
      </c>
      <c r="D363" s="21">
        <v>1.28631802848915</v>
      </c>
      <c r="E363" s="21">
        <v>1.8000682837328801E-2</v>
      </c>
      <c r="F363">
        <f>-LOG10(Table4[[#This Row],[Consortia FDR2]])</f>
        <v>1.7447110200711851</v>
      </c>
      <c r="H363" s="14" t="s">
        <v>1922</v>
      </c>
      <c r="I363" s="1" t="s">
        <v>1217</v>
      </c>
      <c r="J363" s="9">
        <v>1.6808737282584101</v>
      </c>
      <c r="K363" s="9">
        <v>1.8624849079572001E-2</v>
      </c>
      <c r="L363">
        <f>-LOG10(Table6[[#This Row],[Consortia FDR]])</f>
        <v>1.729907237729986</v>
      </c>
      <c r="N363" s="14" t="s">
        <v>2040</v>
      </c>
      <c r="O363" s="1" t="s">
        <v>96</v>
      </c>
      <c r="P363" s="9">
        <v>1.2891853635011901</v>
      </c>
      <c r="Q363" s="9">
        <v>4.4584426212690098E-2</v>
      </c>
      <c r="R363">
        <f>-LOG10(Table7[[#This Row],[Consortia FDR]])</f>
        <v>1.3508168182172728</v>
      </c>
      <c r="T363" s="22" t="s">
        <v>2140</v>
      </c>
      <c r="U363" s="1" t="s">
        <v>955</v>
      </c>
      <c r="V363" s="9">
        <v>-1.5636303353413901</v>
      </c>
      <c r="W363" s="9">
        <v>4.7339781510004897E-2</v>
      </c>
      <c r="X363">
        <f t="shared" si="5"/>
        <v>1.3247737508264164</v>
      </c>
      <c r="Y363" t="e">
        <f>VLOOKUP(Table8[[#This Row],[Gene ID]],Table9[Component: Mitochondria],1,0)</f>
        <v>#N/A</v>
      </c>
      <c r="Z363">
        <f>_xlfn.IFNA(Table8[[#This Row],[Component: Mitochondria]], 0)</f>
        <v>0</v>
      </c>
      <c r="AA363" t="e">
        <f>VLOOKUP(Table8[[#This Row],[Gene ID]],Table9[Process: Mitochondrial Translation],1,0)</f>
        <v>#N/A</v>
      </c>
    </row>
    <row r="364" spans="1:27" x14ac:dyDescent="0.35">
      <c r="A364" t="s">
        <v>1673</v>
      </c>
      <c r="B364" t="s">
        <v>466</v>
      </c>
      <c r="C364" s="9">
        <v>2.82756402088301E-2</v>
      </c>
      <c r="D364" s="21">
        <v>-1.6089837736238399</v>
      </c>
      <c r="E364" s="21">
        <v>1.8031784538108501E-2</v>
      </c>
      <c r="F364">
        <f>-LOG10(Table4[[#This Row],[Consortia FDR2]])</f>
        <v>1.7439612906540909</v>
      </c>
      <c r="H364" s="14" t="s">
        <v>2247</v>
      </c>
      <c r="I364" s="1" t="s">
        <v>474</v>
      </c>
      <c r="J364" s="9">
        <v>1.2753045505987901</v>
      </c>
      <c r="K364" s="9">
        <v>1.8780924014244499E-2</v>
      </c>
      <c r="L364">
        <f>-LOG10(Table6[[#This Row],[Consortia FDR]])</f>
        <v>1.7262830444226416</v>
      </c>
      <c r="N364" s="14" t="s">
        <v>2131</v>
      </c>
      <c r="O364" s="1" t="s">
        <v>259</v>
      </c>
      <c r="P364" s="9">
        <v>1.71960922683984</v>
      </c>
      <c r="Q364" s="9">
        <v>4.46004020459079E-2</v>
      </c>
      <c r="R364">
        <f>-LOG10(Table7[[#This Row],[Consortia FDR]])</f>
        <v>1.3506612263656097</v>
      </c>
      <c r="T364" s="22" t="s">
        <v>2022</v>
      </c>
      <c r="U364" s="1" t="s">
        <v>59</v>
      </c>
      <c r="V364" s="9">
        <v>1.1971102364076001</v>
      </c>
      <c r="W364" s="9">
        <v>4.7339781510004897E-2</v>
      </c>
      <c r="X364">
        <f t="shared" si="5"/>
        <v>1.3247737508264164</v>
      </c>
      <c r="Y364" t="e">
        <f>VLOOKUP(Table8[[#This Row],[Gene ID]],Table9[Component: Mitochondria],1,0)</f>
        <v>#N/A</v>
      </c>
      <c r="Z364">
        <f>_xlfn.IFNA(Table8[[#This Row],[Component: Mitochondria]], 0)</f>
        <v>0</v>
      </c>
      <c r="AA364" t="e">
        <f>VLOOKUP(Table8[[#This Row],[Gene ID]],Table9[Process: Mitochondrial Translation],1,0)</f>
        <v>#N/A</v>
      </c>
    </row>
    <row r="365" spans="1:27" x14ac:dyDescent="0.35">
      <c r="A365" t="s">
        <v>2387</v>
      </c>
      <c r="B365" t="s">
        <v>758</v>
      </c>
      <c r="C365" s="9">
        <v>4.6880263032014001E-2</v>
      </c>
      <c r="D365" s="21">
        <v>-1.26314400891129</v>
      </c>
      <c r="E365" s="21">
        <v>1.8031784538108501E-2</v>
      </c>
      <c r="F365">
        <f>-LOG10(Table4[[#This Row],[Consortia FDR2]])</f>
        <v>1.7439612906540909</v>
      </c>
      <c r="H365" s="14" t="s">
        <v>1631</v>
      </c>
      <c r="I365" s="1" t="s">
        <v>411</v>
      </c>
      <c r="J365" s="9">
        <v>1.5469553756599901</v>
      </c>
      <c r="K365" s="9">
        <v>1.8802266319150499E-2</v>
      </c>
      <c r="L365">
        <f>-LOG10(Table6[[#This Row],[Consortia FDR]])</f>
        <v>1.7257898001735039</v>
      </c>
      <c r="N365" s="14" t="s">
        <v>2266</v>
      </c>
      <c r="O365" s="1" t="s">
        <v>1079</v>
      </c>
      <c r="P365" s="9">
        <v>-1.5446362733778201</v>
      </c>
      <c r="Q365" s="9">
        <v>4.46004020459079E-2</v>
      </c>
      <c r="R365">
        <f>-LOG10(Table7[[#This Row],[Consortia FDR]])</f>
        <v>1.3506612263656097</v>
      </c>
      <c r="T365" s="22" t="s">
        <v>2268</v>
      </c>
      <c r="U365" s="1" t="s">
        <v>517</v>
      </c>
      <c r="V365" s="9">
        <v>-1.89258168738013</v>
      </c>
      <c r="W365" s="9">
        <v>4.7339781510004897E-2</v>
      </c>
      <c r="X365">
        <f t="shared" si="5"/>
        <v>1.3247737508264164</v>
      </c>
      <c r="Y365" t="e">
        <f>VLOOKUP(Table8[[#This Row],[Gene ID]],Table9[Component: Mitochondria],1,0)</f>
        <v>#N/A</v>
      </c>
      <c r="Z365">
        <f>_xlfn.IFNA(Table8[[#This Row],[Component: Mitochondria]], 0)</f>
        <v>0</v>
      </c>
      <c r="AA365" t="e">
        <f>VLOOKUP(Table8[[#This Row],[Gene ID]],Table9[Process: Mitochondrial Translation],1,0)</f>
        <v>#N/A</v>
      </c>
    </row>
    <row r="366" spans="1:27" x14ac:dyDescent="0.35">
      <c r="A366" t="s">
        <v>1840</v>
      </c>
      <c r="B366" t="s">
        <v>633</v>
      </c>
      <c r="C366" s="9">
        <v>3.7957437456870399E-2</v>
      </c>
      <c r="D366" s="21">
        <v>1.41285316303844</v>
      </c>
      <c r="E366" s="21">
        <v>1.8184988542234999E-2</v>
      </c>
      <c r="F366">
        <f>-LOG10(Table4[[#This Row],[Consortia FDR2]])</f>
        <v>1.7402869682438957</v>
      </c>
      <c r="H366" s="14" t="s">
        <v>1322</v>
      </c>
      <c r="I366" s="1" t="s">
        <v>57</v>
      </c>
      <c r="J366" s="9">
        <v>1.40057644442774</v>
      </c>
      <c r="K366" s="9">
        <v>1.8883770446841999E-2</v>
      </c>
      <c r="L366">
        <f>-LOG10(Table6[[#This Row],[Consortia FDR]])</f>
        <v>1.7239112875394358</v>
      </c>
      <c r="N366" s="14" t="s">
        <v>2198</v>
      </c>
      <c r="O366" s="1" t="s">
        <v>374</v>
      </c>
      <c r="P366" s="9">
        <v>1.9164774349234299</v>
      </c>
      <c r="Q366" s="9">
        <v>4.49249141258454E-2</v>
      </c>
      <c r="R366">
        <f>-LOG10(Table7[[#This Row],[Consortia FDR]])</f>
        <v>1.3475127443738495</v>
      </c>
      <c r="T366" s="22" t="s">
        <v>2033</v>
      </c>
      <c r="U366" s="1" t="s">
        <v>843</v>
      </c>
      <c r="V366" s="9">
        <v>1.2444402124360501</v>
      </c>
      <c r="W366" s="9">
        <v>4.7502406779860701E-2</v>
      </c>
      <c r="X366">
        <f t="shared" si="5"/>
        <v>1.3232843856439205</v>
      </c>
      <c r="Y366" t="str">
        <f>VLOOKUP(Table8[[#This Row],[Gene ID]],Table9[Component: Mitochondria],1,0)</f>
        <v>MRX3</v>
      </c>
      <c r="Z366" t="str">
        <f>_xlfn.IFNA(Table8[[#This Row],[Component: Mitochondria]], 0)</f>
        <v>MRX3</v>
      </c>
      <c r="AA366" t="e">
        <f>VLOOKUP(Table8[[#This Row],[Gene ID]],Table9[Process: Mitochondrial Translation],1,0)</f>
        <v>#N/A</v>
      </c>
    </row>
    <row r="367" spans="1:27" x14ac:dyDescent="0.35">
      <c r="A367" t="s">
        <v>1333</v>
      </c>
      <c r="B367" t="s">
        <v>73</v>
      </c>
      <c r="C367" s="9">
        <v>2.45360307287546E-3</v>
      </c>
      <c r="D367" s="21">
        <v>1.86873566430069</v>
      </c>
      <c r="E367" s="21">
        <v>1.82031964964233E-2</v>
      </c>
      <c r="F367">
        <f>-LOG10(Table4[[#This Row],[Consortia FDR2]])</f>
        <v>1.7398523428465422</v>
      </c>
      <c r="H367" s="14" t="s">
        <v>1577</v>
      </c>
      <c r="I367" s="1" t="s">
        <v>349</v>
      </c>
      <c r="J367" s="9">
        <v>1.6096869457817899</v>
      </c>
      <c r="K367" s="9">
        <v>1.8883770446841999E-2</v>
      </c>
      <c r="L367">
        <f>-LOG10(Table6[[#This Row],[Consortia FDR]])</f>
        <v>1.7239112875394358</v>
      </c>
      <c r="N367" s="14" t="s">
        <v>1114</v>
      </c>
      <c r="O367" s="1" t="s">
        <v>1114</v>
      </c>
      <c r="P367" s="9">
        <v>1.2966118714513299</v>
      </c>
      <c r="Q367" s="9">
        <v>4.4969254310096803E-2</v>
      </c>
      <c r="R367">
        <f>-LOG10(Table7[[#This Row],[Consortia FDR]])</f>
        <v>1.3470843139374</v>
      </c>
      <c r="T367" s="22" t="s">
        <v>2048</v>
      </c>
      <c r="U367" s="1" t="s">
        <v>864</v>
      </c>
      <c r="V367" s="9">
        <v>-1.5205645951059501</v>
      </c>
      <c r="W367" s="9">
        <v>4.7523702610525097E-2</v>
      </c>
      <c r="X367">
        <f t="shared" si="5"/>
        <v>1.3230897304705318</v>
      </c>
      <c r="Y367" t="e">
        <f>VLOOKUP(Table8[[#This Row],[Gene ID]],Table9[Component: Mitochondria],1,0)</f>
        <v>#N/A</v>
      </c>
      <c r="Z367">
        <f>_xlfn.IFNA(Table8[[#This Row],[Component: Mitochondria]], 0)</f>
        <v>0</v>
      </c>
      <c r="AA367" t="e">
        <f>VLOOKUP(Table8[[#This Row],[Gene ID]],Table9[Process: Mitochondrial Translation],1,0)</f>
        <v>#N/A</v>
      </c>
    </row>
    <row r="368" spans="1:27" x14ac:dyDescent="0.35">
      <c r="A368" t="s">
        <v>1636</v>
      </c>
      <c r="B368" t="s">
        <v>419</v>
      </c>
      <c r="C368" s="9">
        <v>2.5471300278134601E-2</v>
      </c>
      <c r="D368" s="21">
        <v>1.51653040217934</v>
      </c>
      <c r="E368" s="21">
        <v>1.82031964964233E-2</v>
      </c>
      <c r="F368">
        <f>-LOG10(Table4[[#This Row],[Consortia FDR2]])</f>
        <v>1.7398523428465422</v>
      </c>
      <c r="H368" s="14" t="s">
        <v>1614</v>
      </c>
      <c r="I368" s="1" t="s">
        <v>393</v>
      </c>
      <c r="J368" s="9">
        <v>-1.7409752074604199</v>
      </c>
      <c r="K368" s="9">
        <v>1.8883770446841999E-2</v>
      </c>
      <c r="L368">
        <f>-LOG10(Table6[[#This Row],[Consortia FDR]])</f>
        <v>1.7239112875394358</v>
      </c>
      <c r="N368" s="14" t="s">
        <v>567</v>
      </c>
      <c r="O368" s="1" t="s">
        <v>567</v>
      </c>
      <c r="P368" s="9">
        <v>1.4129440177922199</v>
      </c>
      <c r="Q368" s="9">
        <v>4.5052011660487799E-2</v>
      </c>
      <c r="R368">
        <f>-LOG10(Table7[[#This Row],[Consortia FDR]])</f>
        <v>1.3462858121534229</v>
      </c>
      <c r="T368" s="22" t="s">
        <v>2385</v>
      </c>
      <c r="U368" s="1" t="s">
        <v>752</v>
      </c>
      <c r="V368" s="9">
        <v>1.1721718789242599</v>
      </c>
      <c r="W368" s="9">
        <v>4.7523702610525097E-2</v>
      </c>
      <c r="X368">
        <f t="shared" si="5"/>
        <v>1.3230897304705318</v>
      </c>
      <c r="Y368" t="e">
        <f>VLOOKUP(Table8[[#This Row],[Gene ID]],Table9[Component: Mitochondria],1,0)</f>
        <v>#N/A</v>
      </c>
      <c r="Z368">
        <f>_xlfn.IFNA(Table8[[#This Row],[Component: Mitochondria]], 0)</f>
        <v>0</v>
      </c>
      <c r="AA368" t="e">
        <f>VLOOKUP(Table8[[#This Row],[Gene ID]],Table9[Process: Mitochondrial Translation],1,0)</f>
        <v>#N/A</v>
      </c>
    </row>
    <row r="369" spans="1:27" x14ac:dyDescent="0.35">
      <c r="A369" t="s">
        <v>2350</v>
      </c>
      <c r="B369" t="s">
        <v>689</v>
      </c>
      <c r="C369" s="9">
        <v>4.2911582255559397E-2</v>
      </c>
      <c r="D369" s="21">
        <v>1.69184921359754</v>
      </c>
      <c r="E369" s="21">
        <v>1.8359310555882899E-2</v>
      </c>
      <c r="F369">
        <f>-LOG10(Table4[[#This Row],[Consortia FDR2]])</f>
        <v>1.7361436318165648</v>
      </c>
      <c r="H369" s="14" t="s">
        <v>2363</v>
      </c>
      <c r="I369" s="1" t="s">
        <v>1214</v>
      </c>
      <c r="J369" s="9">
        <v>-3.21436616939818</v>
      </c>
      <c r="K369" s="9">
        <v>1.8883770446841999E-2</v>
      </c>
      <c r="L369">
        <f>-LOG10(Table6[[#This Row],[Consortia FDR]])</f>
        <v>1.7239112875394358</v>
      </c>
      <c r="N369" s="14" t="s">
        <v>2058</v>
      </c>
      <c r="O369" s="1" t="s">
        <v>875</v>
      </c>
      <c r="P369" s="9">
        <v>2.1656443807981001</v>
      </c>
      <c r="Q369" s="9">
        <v>4.5102986022881902E-2</v>
      </c>
      <c r="R369">
        <f>-LOG10(Table7[[#This Row],[Consortia FDR]])</f>
        <v>1.3457947048995997</v>
      </c>
      <c r="T369" s="22" t="s">
        <v>2179</v>
      </c>
      <c r="U369" s="1" t="s">
        <v>340</v>
      </c>
      <c r="V369" s="9">
        <v>2.2131858619162399</v>
      </c>
      <c r="W369" s="9">
        <v>4.7695575650908699E-2</v>
      </c>
      <c r="X369">
        <f t="shared" si="5"/>
        <v>1.321521905226418</v>
      </c>
      <c r="Y369" t="e">
        <f>VLOOKUP(Table8[[#This Row],[Gene ID]],Table9[Component: Mitochondria],1,0)</f>
        <v>#N/A</v>
      </c>
      <c r="Z369">
        <f>_xlfn.IFNA(Table8[[#This Row],[Component: Mitochondria]], 0)</f>
        <v>0</v>
      </c>
      <c r="AA369" t="e">
        <f>VLOOKUP(Table8[[#This Row],[Gene ID]],Table9[Process: Mitochondrial Translation],1,0)</f>
        <v>#N/A</v>
      </c>
    </row>
    <row r="370" spans="1:27" x14ac:dyDescent="0.35">
      <c r="A370" t="s">
        <v>2345</v>
      </c>
      <c r="B370" t="s">
        <v>685</v>
      </c>
      <c r="C370" s="9">
        <v>4.2732860350778397E-2</v>
      </c>
      <c r="D370" s="21">
        <v>1.5035232423737701</v>
      </c>
      <c r="E370" s="21">
        <v>1.8383838222194099E-2</v>
      </c>
      <c r="F370">
        <f>-LOG10(Table4[[#This Row],[Consortia FDR2]])</f>
        <v>1.7355638104311131</v>
      </c>
      <c r="H370" s="14" t="s">
        <v>2397</v>
      </c>
      <c r="I370" s="1" t="s">
        <v>770</v>
      </c>
      <c r="J370" s="9">
        <v>1.4623169168141601</v>
      </c>
      <c r="K370" s="9">
        <v>1.8883770446841999E-2</v>
      </c>
      <c r="L370">
        <f>-LOG10(Table6[[#This Row],[Consortia FDR]])</f>
        <v>1.7239112875394358</v>
      </c>
      <c r="N370" s="14" t="s">
        <v>2095</v>
      </c>
      <c r="O370" s="1" t="s">
        <v>203</v>
      </c>
      <c r="P370" s="9">
        <v>-1.39670608368114</v>
      </c>
      <c r="Q370" s="9">
        <v>4.51776213352739E-2</v>
      </c>
      <c r="R370">
        <f>-LOG10(Table7[[#This Row],[Consortia FDR]])</f>
        <v>1.3450766390234443</v>
      </c>
      <c r="T370" s="22" t="s">
        <v>2204</v>
      </c>
      <c r="U370" s="1" t="s">
        <v>385</v>
      </c>
      <c r="V370" s="9">
        <v>1.2556209213087</v>
      </c>
      <c r="W370" s="9">
        <v>4.7722425721694703E-2</v>
      </c>
      <c r="X370">
        <f t="shared" si="5"/>
        <v>1.3212774893358918</v>
      </c>
      <c r="Y370" t="e">
        <f>VLOOKUP(Table8[[#This Row],[Gene ID]],Table9[Component: Mitochondria],1,0)</f>
        <v>#N/A</v>
      </c>
      <c r="Z370">
        <f>_xlfn.IFNA(Table8[[#This Row],[Component: Mitochondria]], 0)</f>
        <v>0</v>
      </c>
      <c r="AA370" t="e">
        <f>VLOOKUP(Table8[[#This Row],[Gene ID]],Table9[Process: Mitochondrial Translation],1,0)</f>
        <v>#N/A</v>
      </c>
    </row>
    <row r="371" spans="1:27" x14ac:dyDescent="0.35">
      <c r="A371" t="s">
        <v>916</v>
      </c>
      <c r="B371" t="s">
        <v>916</v>
      </c>
      <c r="C371" s="9">
        <v>1.1487313519013701E-2</v>
      </c>
      <c r="D371" s="21">
        <v>1.34694725281525</v>
      </c>
      <c r="E371" s="21">
        <v>1.84397476991232E-2</v>
      </c>
      <c r="F371">
        <f>-LOG10(Table4[[#This Row],[Consortia FDR2]])</f>
        <v>1.7342450254531152</v>
      </c>
      <c r="H371" s="14" t="s">
        <v>64</v>
      </c>
      <c r="I371" s="1" t="s">
        <v>64</v>
      </c>
      <c r="J371" s="9">
        <v>2.2055722876678199</v>
      </c>
      <c r="K371" s="9">
        <v>1.8940972470472599E-2</v>
      </c>
      <c r="L371">
        <f>-LOG10(Table6[[#This Row],[Consortia FDR]])</f>
        <v>1.7225977271427775</v>
      </c>
      <c r="N371" s="14" t="s">
        <v>2332</v>
      </c>
      <c r="O371" s="1" t="s">
        <v>664</v>
      </c>
      <c r="P371" s="9">
        <v>1.49259009976014</v>
      </c>
      <c r="Q371" s="9">
        <v>4.5218910864904802E-2</v>
      </c>
      <c r="R371">
        <f>-LOG10(Table7[[#This Row],[Consortia FDR]])</f>
        <v>1.3446799022086646</v>
      </c>
      <c r="T371" s="22" t="s">
        <v>2417</v>
      </c>
      <c r="U371" s="1" t="s">
        <v>806</v>
      </c>
      <c r="V371" s="9">
        <v>-1.4301948767228101</v>
      </c>
      <c r="W371" s="9">
        <v>4.7945262591347203E-2</v>
      </c>
      <c r="X371">
        <f t="shared" si="5"/>
        <v>1.3192542984428293</v>
      </c>
      <c r="Y371" t="e">
        <f>VLOOKUP(Table8[[#This Row],[Gene ID]],Table9[Component: Mitochondria],1,0)</f>
        <v>#N/A</v>
      </c>
      <c r="Z371">
        <f>_xlfn.IFNA(Table8[[#This Row],[Component: Mitochondria]], 0)</f>
        <v>0</v>
      </c>
      <c r="AA371" t="e">
        <f>VLOOKUP(Table8[[#This Row],[Gene ID]],Table9[Process: Mitochondrial Translation],1,0)</f>
        <v>#N/A</v>
      </c>
    </row>
    <row r="372" spans="1:27" x14ac:dyDescent="0.35">
      <c r="A372" t="s">
        <v>2057</v>
      </c>
      <c r="B372" t="s">
        <v>121</v>
      </c>
      <c r="C372" s="9">
        <v>5.7156150684335603E-3</v>
      </c>
      <c r="D372" s="21">
        <v>-1.8670318800322701</v>
      </c>
      <c r="E372" s="21">
        <v>1.8462232271433499E-2</v>
      </c>
      <c r="F372">
        <f>-LOG10(Table4[[#This Row],[Consortia FDR2]])</f>
        <v>1.7337157895205972</v>
      </c>
      <c r="H372" s="14" t="s">
        <v>1964</v>
      </c>
      <c r="I372" s="1" t="s">
        <v>751</v>
      </c>
      <c r="J372" s="9">
        <v>1.3581399820628699</v>
      </c>
      <c r="K372" s="9">
        <v>1.8964806944346001E-2</v>
      </c>
      <c r="L372">
        <f>-LOG10(Table6[[#This Row],[Consortia FDR]])</f>
        <v>1.7220515739172664</v>
      </c>
      <c r="N372" s="14" t="s">
        <v>2365</v>
      </c>
      <c r="O372" s="1" t="s">
        <v>1222</v>
      </c>
      <c r="P372" s="9">
        <v>1.2398621138819701</v>
      </c>
      <c r="Q372" s="9">
        <v>4.5434504623101599E-2</v>
      </c>
      <c r="R372">
        <f>-LOG10(Table7[[#This Row],[Consortia FDR]])</f>
        <v>1.342614202741347</v>
      </c>
      <c r="T372" s="22" t="s">
        <v>2111</v>
      </c>
      <c r="U372" s="1" t="s">
        <v>933</v>
      </c>
      <c r="V372" s="9">
        <v>1.2381364606987699</v>
      </c>
      <c r="W372" s="9">
        <v>4.8267628292060799E-2</v>
      </c>
      <c r="X372">
        <f t="shared" si="5"/>
        <v>1.3163440404184348</v>
      </c>
      <c r="Y372" t="e">
        <f>VLOOKUP(Table8[[#This Row],[Gene ID]],Table9[Component: Mitochondria],1,0)</f>
        <v>#N/A</v>
      </c>
      <c r="Z372">
        <f>_xlfn.IFNA(Table8[[#This Row],[Component: Mitochondria]], 0)</f>
        <v>0</v>
      </c>
      <c r="AA372" t="e">
        <f>VLOOKUP(Table8[[#This Row],[Gene ID]],Table9[Process: Mitochondrial Translation],1,0)</f>
        <v>#N/A</v>
      </c>
    </row>
    <row r="373" spans="1:27" x14ac:dyDescent="0.35">
      <c r="A373" t="s">
        <v>2147</v>
      </c>
      <c r="B373" t="s">
        <v>288</v>
      </c>
      <c r="C373" s="9">
        <v>1.70991297534187E-2</v>
      </c>
      <c r="D373" s="21">
        <v>1.6025375447339001</v>
      </c>
      <c r="E373" s="21">
        <v>1.8462232271433499E-2</v>
      </c>
      <c r="F373">
        <f>-LOG10(Table4[[#This Row],[Consortia FDR2]])</f>
        <v>1.7337157895205972</v>
      </c>
      <c r="H373" s="14" t="s">
        <v>2360</v>
      </c>
      <c r="I373" s="1" t="s">
        <v>705</v>
      </c>
      <c r="J373" s="9">
        <v>1.2318880067339499</v>
      </c>
      <c r="K373" s="9">
        <v>1.9015269900791901E-2</v>
      </c>
      <c r="L373">
        <f>-LOG10(Table6[[#This Row],[Consortia FDR]])</f>
        <v>1.7208975058772895</v>
      </c>
      <c r="N373" s="14" t="s">
        <v>2105</v>
      </c>
      <c r="O373" s="1" t="s">
        <v>928</v>
      </c>
      <c r="P373" s="9">
        <v>-1.60854681338817</v>
      </c>
      <c r="Q373" s="9">
        <v>4.5549414529566498E-2</v>
      </c>
      <c r="R373">
        <f>-LOG10(Table7[[#This Row],[Consortia FDR]])</f>
        <v>1.3415172008690881</v>
      </c>
      <c r="T373" s="22" t="s">
        <v>2312</v>
      </c>
      <c r="U373" s="1" t="s">
        <v>610</v>
      </c>
      <c r="V373" s="9">
        <v>1.2577122224499799</v>
      </c>
      <c r="W373" s="9">
        <v>4.8267628292060799E-2</v>
      </c>
      <c r="X373">
        <f t="shared" si="5"/>
        <v>1.3163440404184348</v>
      </c>
      <c r="Y373" t="e">
        <f>VLOOKUP(Table8[[#This Row],[Gene ID]],Table9[Component: Mitochondria],1,0)</f>
        <v>#N/A</v>
      </c>
      <c r="Z373">
        <f>_xlfn.IFNA(Table8[[#This Row],[Component: Mitochondria]], 0)</f>
        <v>0</v>
      </c>
      <c r="AA373" t="e">
        <f>VLOOKUP(Table8[[#This Row],[Gene ID]],Table9[Process: Mitochondrial Translation],1,0)</f>
        <v>#N/A</v>
      </c>
    </row>
    <row r="374" spans="1:27" x14ac:dyDescent="0.35">
      <c r="A374" t="s">
        <v>1683</v>
      </c>
      <c r="B374" t="s">
        <v>486</v>
      </c>
      <c r="C374" s="9">
        <v>2.9420407501655001E-2</v>
      </c>
      <c r="D374" s="21">
        <v>1.6974344214107</v>
      </c>
      <c r="E374" s="21">
        <v>1.8462232271433499E-2</v>
      </c>
      <c r="F374">
        <f>-LOG10(Table4[[#This Row],[Consortia FDR2]])</f>
        <v>1.7337157895205972</v>
      </c>
      <c r="H374" s="14" t="s">
        <v>1363</v>
      </c>
      <c r="I374" s="1" t="s">
        <v>861</v>
      </c>
      <c r="J374" s="9">
        <v>2.28087944095238</v>
      </c>
      <c r="K374" s="9">
        <v>1.91815325142565E-2</v>
      </c>
      <c r="L374">
        <f>-LOG10(Table6[[#This Row],[Consortia FDR]])</f>
        <v>1.7171166976921191</v>
      </c>
      <c r="N374" s="14" t="s">
        <v>180</v>
      </c>
      <c r="O374" s="1" t="s">
        <v>180</v>
      </c>
      <c r="P374" s="9">
        <v>1.7722760925620999</v>
      </c>
      <c r="Q374" s="9">
        <v>4.5692690563999099E-2</v>
      </c>
      <c r="R374">
        <f>-LOG10(Table7[[#This Row],[Consortia FDR]])</f>
        <v>1.3401532682368207</v>
      </c>
      <c r="T374" s="22" t="s">
        <v>2075</v>
      </c>
      <c r="U374" s="1" t="s">
        <v>159</v>
      </c>
      <c r="V374" s="9">
        <v>1.2438005784460899</v>
      </c>
      <c r="W374" s="9">
        <v>4.8443925098147801E-2</v>
      </c>
      <c r="X374">
        <f t="shared" si="5"/>
        <v>1.3147606760284418</v>
      </c>
      <c r="Y374" t="e">
        <f>VLOOKUP(Table8[[#This Row],[Gene ID]],Table9[Component: Mitochondria],1,0)</f>
        <v>#N/A</v>
      </c>
      <c r="Z374">
        <f>_xlfn.IFNA(Table8[[#This Row],[Component: Mitochondria]], 0)</f>
        <v>0</v>
      </c>
      <c r="AA374" t="e">
        <f>VLOOKUP(Table8[[#This Row],[Gene ID]],Table9[Process: Mitochondrial Translation],1,0)</f>
        <v>#N/A</v>
      </c>
    </row>
    <row r="375" spans="1:27" x14ac:dyDescent="0.35">
      <c r="A375" t="s">
        <v>1768</v>
      </c>
      <c r="B375" t="s">
        <v>1110</v>
      </c>
      <c r="C375" s="9">
        <v>3.4123164073219601E-2</v>
      </c>
      <c r="D375" s="21">
        <v>3.1668765973275801</v>
      </c>
      <c r="E375" s="21">
        <v>1.8462232271433499E-2</v>
      </c>
      <c r="F375">
        <f>-LOG10(Table4[[#This Row],[Consortia FDR2]])</f>
        <v>1.7337157895205972</v>
      </c>
      <c r="H375" s="14" t="s">
        <v>1802</v>
      </c>
      <c r="I375" s="1" t="s">
        <v>1139</v>
      </c>
      <c r="J375" s="9">
        <v>1.5882667111095701</v>
      </c>
      <c r="K375" s="9">
        <v>1.9183330757127501E-2</v>
      </c>
      <c r="L375">
        <f>-LOG10(Table6[[#This Row],[Consortia FDR]])</f>
        <v>1.7170759850769823</v>
      </c>
      <c r="N375" s="14" t="s">
        <v>2306</v>
      </c>
      <c r="O375" s="1" t="s">
        <v>1135</v>
      </c>
      <c r="P375" s="9">
        <v>1.27159335630635</v>
      </c>
      <c r="Q375" s="9">
        <v>4.5692690563999099E-2</v>
      </c>
      <c r="R375">
        <f>-LOG10(Table7[[#This Row],[Consortia FDR]])</f>
        <v>1.3401532682368207</v>
      </c>
      <c r="T375" s="22" t="s">
        <v>1090</v>
      </c>
      <c r="U375" s="1" t="s">
        <v>1090</v>
      </c>
      <c r="V375" s="9">
        <v>2.2873066608929502</v>
      </c>
      <c r="W375" s="9">
        <v>4.8497777211093197E-2</v>
      </c>
      <c r="X375">
        <f t="shared" si="5"/>
        <v>1.3142781658735827</v>
      </c>
      <c r="Y375" t="e">
        <f>VLOOKUP(Table8[[#This Row],[Gene ID]],Table9[Component: Mitochondria],1,0)</f>
        <v>#N/A</v>
      </c>
      <c r="Z375">
        <f>_xlfn.IFNA(Table8[[#This Row],[Component: Mitochondria]], 0)</f>
        <v>0</v>
      </c>
      <c r="AA375" t="e">
        <f>VLOOKUP(Table8[[#This Row],[Gene ID]],Table9[Process: Mitochondrial Translation],1,0)</f>
        <v>#N/A</v>
      </c>
    </row>
    <row r="376" spans="1:27" x14ac:dyDescent="0.35">
      <c r="A376" t="s">
        <v>1846</v>
      </c>
      <c r="B376" t="s">
        <v>638</v>
      </c>
      <c r="C376" s="9">
        <v>3.8603772836042202E-2</v>
      </c>
      <c r="D376" s="21">
        <v>3.5512334997927399</v>
      </c>
      <c r="E376" s="21">
        <v>1.8462232271433499E-2</v>
      </c>
      <c r="F376">
        <f>-LOG10(Table4[[#This Row],[Consortia FDR2]])</f>
        <v>1.7337157895205972</v>
      </c>
      <c r="H376" s="14" t="s">
        <v>1382</v>
      </c>
      <c r="I376" s="1" t="s">
        <v>123</v>
      </c>
      <c r="J376" s="9">
        <v>1.8161184153213601</v>
      </c>
      <c r="K376" s="9">
        <v>1.9190728205231398E-2</v>
      </c>
      <c r="L376">
        <f>-LOG10(Table6[[#This Row],[Consortia FDR]])</f>
        <v>1.7169085453524207</v>
      </c>
      <c r="N376" s="14" t="s">
        <v>2333</v>
      </c>
      <c r="O376" s="1" t="s">
        <v>30</v>
      </c>
      <c r="P376" s="9">
        <v>1.2685260646429799</v>
      </c>
      <c r="Q376" s="9">
        <v>4.5692690563999099E-2</v>
      </c>
      <c r="R376">
        <f>-LOG10(Table7[[#This Row],[Consortia FDR]])</f>
        <v>1.3401532682368207</v>
      </c>
      <c r="T376" s="22" t="s">
        <v>2380</v>
      </c>
      <c r="U376" s="1" t="s">
        <v>741</v>
      </c>
      <c r="V376" s="9">
        <v>-1.2237906045921201</v>
      </c>
      <c r="W376" s="9">
        <v>4.86173069948257E-2</v>
      </c>
      <c r="X376">
        <f t="shared" si="5"/>
        <v>1.3132091012244465</v>
      </c>
      <c r="Y376" t="e">
        <f>VLOOKUP(Table8[[#This Row],[Gene ID]],Table9[Component: Mitochondria],1,0)</f>
        <v>#N/A</v>
      </c>
      <c r="Z376">
        <f>_xlfn.IFNA(Table8[[#This Row],[Component: Mitochondria]], 0)</f>
        <v>0</v>
      </c>
      <c r="AA376" t="e">
        <f>VLOOKUP(Table8[[#This Row],[Gene ID]],Table9[Process: Mitochondrial Translation],1,0)</f>
        <v>#N/A</v>
      </c>
    </row>
    <row r="377" spans="1:27" x14ac:dyDescent="0.35">
      <c r="A377" t="s">
        <v>780</v>
      </c>
      <c r="B377" t="s">
        <v>780</v>
      </c>
      <c r="C377" s="9">
        <v>4.7695575650908699E-2</v>
      </c>
      <c r="D377" s="21">
        <v>1.5461186096248201</v>
      </c>
      <c r="E377" s="21">
        <v>1.8462232271433499E-2</v>
      </c>
      <c r="F377">
        <f>-LOG10(Table4[[#This Row],[Consortia FDR2]])</f>
        <v>1.7337157895205972</v>
      </c>
      <c r="H377" s="14" t="s">
        <v>391</v>
      </c>
      <c r="I377" s="1" t="s">
        <v>391</v>
      </c>
      <c r="J377" s="9">
        <v>1.75094953792658</v>
      </c>
      <c r="K377" s="9">
        <v>1.9306319802138702E-2</v>
      </c>
      <c r="L377">
        <f>-LOG10(Table6[[#This Row],[Consortia FDR]])</f>
        <v>1.7143005041567991</v>
      </c>
      <c r="N377" s="14" t="s">
        <v>2368</v>
      </c>
      <c r="O377" s="1" t="s">
        <v>721</v>
      </c>
      <c r="P377" s="9">
        <v>1.1762197199487601</v>
      </c>
      <c r="Q377" s="9">
        <v>4.5692690563999099E-2</v>
      </c>
      <c r="R377">
        <f>-LOG10(Table7[[#This Row],[Consortia FDR]])</f>
        <v>1.3401532682368207</v>
      </c>
      <c r="T377" s="22" t="s">
        <v>2208</v>
      </c>
      <c r="U377" s="1" t="s">
        <v>1024</v>
      </c>
      <c r="V377" s="9">
        <v>1.23027761225786</v>
      </c>
      <c r="W377" s="9">
        <v>4.87679730275863E-2</v>
      </c>
      <c r="X377">
        <f t="shared" si="5"/>
        <v>1.3118652948744634</v>
      </c>
      <c r="Y377" t="e">
        <f>VLOOKUP(Table8[[#This Row],[Gene ID]],Table9[Component: Mitochondria],1,0)</f>
        <v>#N/A</v>
      </c>
      <c r="Z377">
        <f>_xlfn.IFNA(Table8[[#This Row],[Component: Mitochondria]], 0)</f>
        <v>0</v>
      </c>
      <c r="AA377" t="e">
        <f>VLOOKUP(Table8[[#This Row],[Gene ID]],Table9[Process: Mitochondrial Translation],1,0)</f>
        <v>#N/A</v>
      </c>
    </row>
    <row r="378" spans="1:27" x14ac:dyDescent="0.35">
      <c r="A378" t="s">
        <v>2407</v>
      </c>
      <c r="B378" t="s">
        <v>787</v>
      </c>
      <c r="C378" s="9">
        <v>4.8497777211093197E-2</v>
      </c>
      <c r="D378" s="21">
        <v>1.6062029352515901</v>
      </c>
      <c r="E378" s="21">
        <v>1.8462232271433499E-2</v>
      </c>
      <c r="F378">
        <f>-LOG10(Table4[[#This Row],[Consortia FDR2]])</f>
        <v>1.7337157895205972</v>
      </c>
      <c r="H378" s="14" t="s">
        <v>2243</v>
      </c>
      <c r="I378" s="1" t="s">
        <v>465</v>
      </c>
      <c r="J378" s="9">
        <v>1.45002008203059</v>
      </c>
      <c r="K378" s="9">
        <v>1.95413940109741E-2</v>
      </c>
      <c r="L378">
        <f>-LOG10(Table6[[#This Row],[Consortia FDR]])</f>
        <v>1.7090444585456313</v>
      </c>
      <c r="N378" s="14" t="s">
        <v>2153</v>
      </c>
      <c r="O378" s="1" t="s">
        <v>969</v>
      </c>
      <c r="P378" s="9">
        <v>1.34284704472585</v>
      </c>
      <c r="Q378" s="9">
        <v>4.5696754008681402E-2</v>
      </c>
      <c r="R378">
        <f>-LOG10(Table7[[#This Row],[Consortia FDR]])</f>
        <v>1.3401146482055366</v>
      </c>
      <c r="T378" s="22" t="s">
        <v>2264</v>
      </c>
      <c r="U378" s="1" t="s">
        <v>505</v>
      </c>
      <c r="V378" s="9">
        <v>1.36099070315358</v>
      </c>
      <c r="W378" s="9">
        <v>4.8778019254537598E-2</v>
      </c>
      <c r="X378">
        <f t="shared" si="5"/>
        <v>1.311775839206583</v>
      </c>
      <c r="Y378" t="str">
        <f>VLOOKUP(Table8[[#This Row],[Gene ID]],Table9[Component: Mitochondria],1,0)</f>
        <v>RSM22</v>
      </c>
      <c r="Z378" t="str">
        <f>_xlfn.IFNA(Table8[[#This Row],[Component: Mitochondria]], 0)</f>
        <v>RSM22</v>
      </c>
      <c r="AA378" t="str">
        <f>VLOOKUP(Table8[[#This Row],[Gene ID]],Table9[Process: Mitochondrial Translation],1,0)</f>
        <v>RSM22</v>
      </c>
    </row>
    <row r="379" spans="1:27" x14ac:dyDescent="0.35">
      <c r="A379" t="s">
        <v>2410</v>
      </c>
      <c r="B379" t="s">
        <v>792</v>
      </c>
      <c r="C379" s="9">
        <v>4.8790549778588599E-2</v>
      </c>
      <c r="D379" s="21">
        <v>1.3207144844576899</v>
      </c>
      <c r="E379" s="21">
        <v>1.8462232271433499E-2</v>
      </c>
      <c r="F379">
        <f>-LOG10(Table4[[#This Row],[Consortia FDR2]])</f>
        <v>1.7337157895205972</v>
      </c>
      <c r="H379" s="14" t="s">
        <v>2085</v>
      </c>
      <c r="I379" s="1" t="s">
        <v>178</v>
      </c>
      <c r="J379" s="9">
        <v>1.3480243555131299</v>
      </c>
      <c r="K379" s="9">
        <v>1.95593459628528E-2</v>
      </c>
      <c r="L379">
        <f>-LOG10(Table6[[#This Row],[Consortia FDR]])</f>
        <v>1.7086456715051128</v>
      </c>
      <c r="N379" s="14" t="s">
        <v>2059</v>
      </c>
      <c r="O379" s="1" t="s">
        <v>126</v>
      </c>
      <c r="P379" s="9">
        <v>1.3692091174704599</v>
      </c>
      <c r="Q379" s="9">
        <v>4.5764218736255198E-2</v>
      </c>
      <c r="R379">
        <f>-LOG10(Table7[[#This Row],[Consortia FDR]])</f>
        <v>1.3394739472957811</v>
      </c>
      <c r="T379" s="22" t="s">
        <v>2104</v>
      </c>
      <c r="U379" s="1" t="s">
        <v>216</v>
      </c>
      <c r="V379" s="9">
        <v>1.34720042378099</v>
      </c>
      <c r="W379" s="9">
        <v>4.8790549778588599E-2</v>
      </c>
      <c r="X379">
        <f t="shared" si="5"/>
        <v>1.3116642881705363</v>
      </c>
      <c r="Y379" t="str">
        <f>VLOOKUP(Table8[[#This Row],[Gene ID]],Table9[Component: Mitochondria],1,0)</f>
        <v>MRPL35</v>
      </c>
      <c r="Z379" t="str">
        <f>_xlfn.IFNA(Table8[[#This Row],[Component: Mitochondria]], 0)</f>
        <v>MRPL35</v>
      </c>
      <c r="AA379" t="str">
        <f>VLOOKUP(Table8[[#This Row],[Gene ID]],Table9[Process: Mitochondrial Translation],1,0)</f>
        <v>MRPL35</v>
      </c>
    </row>
    <row r="380" spans="1:27" x14ac:dyDescent="0.35">
      <c r="A380" t="s">
        <v>1994</v>
      </c>
      <c r="B380" t="s">
        <v>801</v>
      </c>
      <c r="C380" s="9">
        <v>4.8918093699828698E-2</v>
      </c>
      <c r="D380" s="21">
        <v>1.69723911066615</v>
      </c>
      <c r="E380" s="21">
        <v>1.85241553724587E-2</v>
      </c>
      <c r="F380">
        <f>-LOG10(Table4[[#This Row],[Consortia FDR2]])</f>
        <v>1.7322615849919822</v>
      </c>
      <c r="H380" s="14" t="s">
        <v>2197</v>
      </c>
      <c r="I380" s="1" t="s">
        <v>1014</v>
      </c>
      <c r="J380" s="9">
        <v>-1.38845246210509</v>
      </c>
      <c r="K380" s="9">
        <v>1.95593459628528E-2</v>
      </c>
      <c r="L380">
        <f>-LOG10(Table6[[#This Row],[Consortia FDR]])</f>
        <v>1.7086456715051128</v>
      </c>
      <c r="N380" s="14" t="s">
        <v>2060</v>
      </c>
      <c r="O380" s="1" t="s">
        <v>877</v>
      </c>
      <c r="P380" s="9">
        <v>1.37945487602178</v>
      </c>
      <c r="Q380" s="9">
        <v>4.5764218736255198E-2</v>
      </c>
      <c r="R380">
        <f>-LOG10(Table7[[#This Row],[Consortia FDR]])</f>
        <v>1.3394739472957811</v>
      </c>
      <c r="T380" s="22" t="s">
        <v>2278</v>
      </c>
      <c r="U380" s="1" t="s">
        <v>550</v>
      </c>
      <c r="V380" s="9">
        <v>-1.8460001085805999</v>
      </c>
      <c r="W380" s="9">
        <v>4.8828680917403E-2</v>
      </c>
      <c r="X380">
        <f t="shared" si="5"/>
        <v>1.3113250078074368</v>
      </c>
      <c r="Y380" t="e">
        <f>VLOOKUP(Table8[[#This Row],[Gene ID]],Table9[Component: Mitochondria],1,0)</f>
        <v>#N/A</v>
      </c>
      <c r="Z380">
        <f>_xlfn.IFNA(Table8[[#This Row],[Component: Mitochondria]], 0)</f>
        <v>0</v>
      </c>
      <c r="AA380" t="e">
        <f>VLOOKUP(Table8[[#This Row],[Gene ID]],Table9[Process: Mitochondrial Translation],1,0)</f>
        <v>#N/A</v>
      </c>
    </row>
    <row r="381" spans="1:27" x14ac:dyDescent="0.35">
      <c r="A381" t="s">
        <v>1872</v>
      </c>
      <c r="B381" t="s">
        <v>667</v>
      </c>
      <c r="C381" s="9">
        <v>4.1622953451319798E-2</v>
      </c>
      <c r="D381" s="21">
        <v>1.61055419394183</v>
      </c>
      <c r="E381" s="21">
        <v>1.8583321202167501E-2</v>
      </c>
      <c r="F381">
        <f>-LOG10(Table4[[#This Row],[Consortia FDR2]])</f>
        <v>1.7308766665061959</v>
      </c>
      <c r="H381" s="14" t="s">
        <v>2392</v>
      </c>
      <c r="I381" s="1" t="s">
        <v>1248</v>
      </c>
      <c r="J381" s="9">
        <v>1.3632432071002101</v>
      </c>
      <c r="K381" s="9">
        <v>1.95593459628528E-2</v>
      </c>
      <c r="L381">
        <f>-LOG10(Table6[[#This Row],[Consortia FDR]])</f>
        <v>1.7086456715051128</v>
      </c>
      <c r="N381" s="14" t="s">
        <v>2134</v>
      </c>
      <c r="O381" s="1" t="s">
        <v>954</v>
      </c>
      <c r="P381" s="9">
        <v>1.1759751380127601</v>
      </c>
      <c r="Q381" s="9">
        <v>4.5764218736255198E-2</v>
      </c>
      <c r="R381">
        <f>-LOG10(Table7[[#This Row],[Consortia FDR]])</f>
        <v>1.3394739472957811</v>
      </c>
      <c r="T381" s="22" t="s">
        <v>2117</v>
      </c>
      <c r="U381" s="1" t="s">
        <v>233</v>
      </c>
      <c r="V381" s="9">
        <v>1.3238905610298499</v>
      </c>
      <c r="W381" s="9">
        <v>4.8828680917403E-2</v>
      </c>
      <c r="X381">
        <f t="shared" si="5"/>
        <v>1.3113250078074368</v>
      </c>
      <c r="Y381" t="e">
        <f>VLOOKUP(Table8[[#This Row],[Gene ID]],Table9[Component: Mitochondria],1,0)</f>
        <v>#N/A</v>
      </c>
      <c r="Z381">
        <f>_xlfn.IFNA(Table8[[#This Row],[Component: Mitochondria]], 0)</f>
        <v>0</v>
      </c>
      <c r="AA381" t="e">
        <f>VLOOKUP(Table8[[#This Row],[Gene ID]],Table9[Process: Mitochondrial Translation],1,0)</f>
        <v>#N/A</v>
      </c>
    </row>
    <row r="382" spans="1:27" x14ac:dyDescent="0.35">
      <c r="A382" t="s">
        <v>2358</v>
      </c>
      <c r="B382" t="s">
        <v>1205</v>
      </c>
      <c r="C382" s="9">
        <v>4.3701365959411403E-2</v>
      </c>
      <c r="D382" s="21">
        <v>2.5986975528706799</v>
      </c>
      <c r="E382" s="21">
        <v>1.8583321202167501E-2</v>
      </c>
      <c r="F382">
        <f>-LOG10(Table4[[#This Row],[Consortia FDR2]])</f>
        <v>1.7308766665061959</v>
      </c>
      <c r="H382" s="14" t="s">
        <v>337</v>
      </c>
      <c r="I382" s="1" t="s">
        <v>337</v>
      </c>
      <c r="J382" s="9">
        <v>-2.0284307186483299</v>
      </c>
      <c r="K382" s="9">
        <v>1.96932263492497E-2</v>
      </c>
      <c r="L382">
        <f>-LOG10(Table6[[#This Row],[Consortia FDR]])</f>
        <v>1.7056831273920412</v>
      </c>
      <c r="N382" s="14" t="s">
        <v>2171</v>
      </c>
      <c r="O382" s="1" t="s">
        <v>327</v>
      </c>
      <c r="P382" s="9">
        <v>1.2696997186616199</v>
      </c>
      <c r="Q382" s="9">
        <v>4.5764218736255198E-2</v>
      </c>
      <c r="R382">
        <f>-LOG10(Table7[[#This Row],[Consortia FDR]])</f>
        <v>1.3394739472957811</v>
      </c>
      <c r="T382" s="22" t="s">
        <v>2176</v>
      </c>
      <c r="U382" s="1" t="s">
        <v>333</v>
      </c>
      <c r="V382" s="9">
        <v>1.21192024626288</v>
      </c>
      <c r="W382" s="9">
        <v>4.8842153379832901E-2</v>
      </c>
      <c r="X382">
        <f t="shared" si="5"/>
        <v>1.3112051968900802</v>
      </c>
      <c r="Y382" t="e">
        <f>VLOOKUP(Table8[[#This Row],[Gene ID]],Table9[Component: Mitochondria],1,0)</f>
        <v>#N/A</v>
      </c>
      <c r="Z382">
        <f>_xlfn.IFNA(Table8[[#This Row],[Component: Mitochondria]], 0)</f>
        <v>0</v>
      </c>
      <c r="AA382" t="e">
        <f>VLOOKUP(Table8[[#This Row],[Gene ID]],Table9[Process: Mitochondrial Translation],1,0)</f>
        <v>#N/A</v>
      </c>
    </row>
    <row r="383" spans="1:27" x14ac:dyDescent="0.35">
      <c r="A383" t="s">
        <v>1908</v>
      </c>
      <c r="B383" t="s">
        <v>703</v>
      </c>
      <c r="C383" s="9">
        <v>4.3733843950469101E-2</v>
      </c>
      <c r="D383" s="21">
        <v>2.3239357946762298</v>
      </c>
      <c r="E383" s="21">
        <v>1.8583321202167501E-2</v>
      </c>
      <c r="F383">
        <f>-LOG10(Table4[[#This Row],[Consortia FDR2]])</f>
        <v>1.7308766665061959</v>
      </c>
      <c r="H383" s="14" t="s">
        <v>1856</v>
      </c>
      <c r="I383" s="1" t="s">
        <v>1169</v>
      </c>
      <c r="J383" s="9">
        <v>-1.46025376021458</v>
      </c>
      <c r="K383" s="9">
        <v>1.9795900174736699E-2</v>
      </c>
      <c r="L383">
        <f>-LOG10(Table6[[#This Row],[Consortia FDR]])</f>
        <v>1.703424744882619</v>
      </c>
      <c r="N383" s="14" t="s">
        <v>2346</v>
      </c>
      <c r="O383" s="1" t="s">
        <v>1193</v>
      </c>
      <c r="P383" s="9">
        <v>-1.4543875743864501</v>
      </c>
      <c r="Q383" s="9">
        <v>4.5764218736255198E-2</v>
      </c>
      <c r="R383">
        <f>-LOG10(Table7[[#This Row],[Consortia FDR]])</f>
        <v>1.3394739472957811</v>
      </c>
      <c r="T383" s="22" t="s">
        <v>2063</v>
      </c>
      <c r="U383" s="1" t="s">
        <v>880</v>
      </c>
      <c r="V383" s="9">
        <v>1.5182122710452799</v>
      </c>
      <c r="W383" s="9">
        <v>4.8878369403843901E-2</v>
      </c>
      <c r="X383">
        <f t="shared" si="5"/>
        <v>1.3108832907099552</v>
      </c>
      <c r="Y383" t="e">
        <f>VLOOKUP(Table8[[#This Row],[Gene ID]],Table9[Component: Mitochondria],1,0)</f>
        <v>#N/A</v>
      </c>
      <c r="Z383">
        <f>_xlfn.IFNA(Table8[[#This Row],[Component: Mitochondria]], 0)</f>
        <v>0</v>
      </c>
      <c r="AA383" t="e">
        <f>VLOOKUP(Table8[[#This Row],[Gene ID]],Table9[Process: Mitochondrial Translation],1,0)</f>
        <v>#N/A</v>
      </c>
    </row>
    <row r="384" spans="1:27" x14ac:dyDescent="0.35">
      <c r="A384" t="s">
        <v>2010</v>
      </c>
      <c r="B384" t="s">
        <v>819</v>
      </c>
      <c r="C384" s="9">
        <v>4.9790996277842503E-2</v>
      </c>
      <c r="D384" s="21">
        <v>1.33959912746816</v>
      </c>
      <c r="E384" s="21">
        <v>1.8583321202167501E-2</v>
      </c>
      <c r="F384">
        <f>-LOG10(Table4[[#This Row],[Consortia FDR2]])</f>
        <v>1.7308766665061959</v>
      </c>
      <c r="H384" s="14" t="s">
        <v>1595</v>
      </c>
      <c r="I384" s="1" t="s">
        <v>373</v>
      </c>
      <c r="J384" s="9">
        <v>1.3174152005136901</v>
      </c>
      <c r="K384" s="9">
        <v>2.0066289020989399E-2</v>
      </c>
      <c r="L384">
        <f>-LOG10(Table6[[#This Row],[Consortia FDR]])</f>
        <v>1.6975329367663428</v>
      </c>
      <c r="N384" s="14" t="s">
        <v>2370</v>
      </c>
      <c r="O384" s="1" t="s">
        <v>725</v>
      </c>
      <c r="P384" s="9">
        <v>1.28926679053297</v>
      </c>
      <c r="Q384" s="9">
        <v>4.5789643806114402E-2</v>
      </c>
      <c r="R384">
        <f>-LOG10(Table7[[#This Row],[Consortia FDR]])</f>
        <v>1.3392327348003366</v>
      </c>
      <c r="T384" s="22" t="s">
        <v>2219</v>
      </c>
      <c r="U384" s="1" t="s">
        <v>407</v>
      </c>
      <c r="V384" s="9">
        <v>-1.2574141453653001</v>
      </c>
      <c r="W384" s="9">
        <v>4.8891329017404797E-2</v>
      </c>
      <c r="X384">
        <f t="shared" si="5"/>
        <v>1.3107681571096488</v>
      </c>
      <c r="Y384" t="e">
        <f>VLOOKUP(Table8[[#This Row],[Gene ID]],Table9[Component: Mitochondria],1,0)</f>
        <v>#N/A</v>
      </c>
      <c r="Z384">
        <f>_xlfn.IFNA(Table8[[#This Row],[Component: Mitochondria]], 0)</f>
        <v>0</v>
      </c>
      <c r="AA384" t="e">
        <f>VLOOKUP(Table8[[#This Row],[Gene ID]],Table9[Process: Mitochondrial Translation],1,0)</f>
        <v>#N/A</v>
      </c>
    </row>
    <row r="385" spans="1:27" x14ac:dyDescent="0.35">
      <c r="A385" t="s">
        <v>1358</v>
      </c>
      <c r="B385" t="s">
        <v>856</v>
      </c>
      <c r="C385" s="9">
        <v>4.3396592263220297E-3</v>
      </c>
      <c r="D385" s="21">
        <v>1.44674827492777</v>
      </c>
      <c r="E385" s="21">
        <v>1.8624849079572001E-2</v>
      </c>
      <c r="F385">
        <f>-LOG10(Table4[[#This Row],[Consortia FDR2]])</f>
        <v>1.729907237729986</v>
      </c>
      <c r="H385" s="14" t="s">
        <v>1675</v>
      </c>
      <c r="I385" s="1" t="s">
        <v>470</v>
      </c>
      <c r="J385" s="9">
        <v>1.7975861766994199</v>
      </c>
      <c r="K385" s="9">
        <v>2.00707987481538E-2</v>
      </c>
      <c r="L385">
        <f>-LOG10(Table6[[#This Row],[Consortia FDR]])</f>
        <v>1.6974353437550163</v>
      </c>
      <c r="N385" s="14" t="s">
        <v>2225</v>
      </c>
      <c r="O385" s="1" t="s">
        <v>418</v>
      </c>
      <c r="P385" s="9">
        <v>-1.5577345787979899</v>
      </c>
      <c r="Q385" s="9">
        <v>4.5905451963846197E-2</v>
      </c>
      <c r="R385">
        <f>-LOG10(Table7[[#This Row],[Consortia FDR]])</f>
        <v>1.3381357323885574</v>
      </c>
      <c r="T385" s="22" t="s">
        <v>2267</v>
      </c>
      <c r="U385" s="1" t="s">
        <v>20</v>
      </c>
      <c r="V385" s="9">
        <v>1.2558568910848</v>
      </c>
      <c r="W385" s="9">
        <v>4.8918093699828698E-2</v>
      </c>
      <c r="X385">
        <f t="shared" si="5"/>
        <v>1.3105304754251279</v>
      </c>
      <c r="Y385" t="e">
        <f>VLOOKUP(Table8[[#This Row],[Gene ID]],Table9[Component: Mitochondria],1,0)</f>
        <v>#N/A</v>
      </c>
      <c r="Z385">
        <f>_xlfn.IFNA(Table8[[#This Row],[Component: Mitochondria]], 0)</f>
        <v>0</v>
      </c>
      <c r="AA385" t="e">
        <f>VLOOKUP(Table8[[#This Row],[Gene ID]],Table9[Process: Mitochondrial Translation],1,0)</f>
        <v>#N/A</v>
      </c>
    </row>
    <row r="386" spans="1:27" x14ac:dyDescent="0.35">
      <c r="A386" t="s">
        <v>1922</v>
      </c>
      <c r="B386" t="s">
        <v>1217</v>
      </c>
      <c r="C386" s="9">
        <v>4.4273168271601999E-2</v>
      </c>
      <c r="D386" s="21">
        <v>1.6808737282584101</v>
      </c>
      <c r="E386" s="21">
        <v>1.8624849079572001E-2</v>
      </c>
      <c r="F386">
        <f>-LOG10(Table4[[#This Row],[Consortia FDR2]])</f>
        <v>1.729907237729986</v>
      </c>
      <c r="H386" s="14" t="s">
        <v>1582</v>
      </c>
      <c r="I386" s="1" t="s">
        <v>1004</v>
      </c>
      <c r="J386" s="9">
        <v>1.3809199296479999</v>
      </c>
      <c r="K386" s="9">
        <v>2.0182532314542399E-2</v>
      </c>
      <c r="L386">
        <f>-LOG10(Table6[[#This Row],[Consortia FDR]])</f>
        <v>1.6950243434888554</v>
      </c>
      <c r="N386" s="14" t="s">
        <v>2355</v>
      </c>
      <c r="O386" s="1" t="s">
        <v>695</v>
      </c>
      <c r="P386" s="9">
        <v>-1.24086707349725</v>
      </c>
      <c r="Q386" s="9">
        <v>4.6152185822881102E-2</v>
      </c>
      <c r="R386">
        <f>-LOG10(Table7[[#This Row],[Consortia FDR]])</f>
        <v>1.335807725443366</v>
      </c>
      <c r="T386" s="22" t="s">
        <v>2249</v>
      </c>
      <c r="U386" s="1" t="s">
        <v>476</v>
      </c>
      <c r="V386" s="9">
        <v>1.3170539615329</v>
      </c>
      <c r="W386" s="9">
        <v>4.8918093699828698E-2</v>
      </c>
      <c r="X386">
        <f t="shared" si="5"/>
        <v>1.3105304754251279</v>
      </c>
      <c r="Y386" t="e">
        <f>VLOOKUP(Table8[[#This Row],[Gene ID]],Table9[Component: Mitochondria],1,0)</f>
        <v>#N/A</v>
      </c>
      <c r="Z386">
        <f>_xlfn.IFNA(Table8[[#This Row],[Component: Mitochondria]], 0)</f>
        <v>0</v>
      </c>
      <c r="AA386" t="e">
        <f>VLOOKUP(Table8[[#This Row],[Gene ID]],Table9[Process: Mitochondrial Translation],1,0)</f>
        <v>#N/A</v>
      </c>
    </row>
    <row r="387" spans="1:27" x14ac:dyDescent="0.35">
      <c r="A387" t="s">
        <v>2247</v>
      </c>
      <c r="B387" t="s">
        <v>474</v>
      </c>
      <c r="C387" s="9">
        <v>2.8626170973862001E-2</v>
      </c>
      <c r="D387" s="21">
        <v>1.2753045505987901</v>
      </c>
      <c r="E387" s="21">
        <v>1.8780924014244499E-2</v>
      </c>
      <c r="F387">
        <f>-LOG10(Table4[[#This Row],[Consortia FDR2]])</f>
        <v>1.7262830444226416</v>
      </c>
      <c r="H387" s="14" t="s">
        <v>1630</v>
      </c>
      <c r="I387" s="1" t="s">
        <v>408</v>
      </c>
      <c r="J387" s="9">
        <v>1.6050561958444201</v>
      </c>
      <c r="K387" s="9">
        <v>2.0182532314542399E-2</v>
      </c>
      <c r="L387">
        <f>-LOG10(Table6[[#This Row],[Consortia FDR]])</f>
        <v>1.6950243434888554</v>
      </c>
      <c r="N387" s="14" t="s">
        <v>976</v>
      </c>
      <c r="O387" s="1" t="s">
        <v>976</v>
      </c>
      <c r="P387" s="9">
        <v>1.3586256230429501</v>
      </c>
      <c r="Q387" s="9">
        <v>4.62272008818835E-2</v>
      </c>
      <c r="R387">
        <f>-LOG10(Table7[[#This Row],[Consortia FDR]])</f>
        <v>1.3351024028707177</v>
      </c>
      <c r="T387" s="22" t="s">
        <v>2144</v>
      </c>
      <c r="U387" s="1" t="s">
        <v>281</v>
      </c>
      <c r="V387" s="9">
        <v>1.2799045411055501</v>
      </c>
      <c r="W387" s="9">
        <v>4.8918093699828698E-2</v>
      </c>
      <c r="X387">
        <f t="shared" si="5"/>
        <v>1.3105304754251279</v>
      </c>
      <c r="Y387" t="e">
        <f>VLOOKUP(Table8[[#This Row],[Gene ID]],Table9[Component: Mitochondria],1,0)</f>
        <v>#N/A</v>
      </c>
      <c r="Z387">
        <f>_xlfn.IFNA(Table8[[#This Row],[Component: Mitochondria]], 0)</f>
        <v>0</v>
      </c>
      <c r="AA387" t="e">
        <f>VLOOKUP(Table8[[#This Row],[Gene ID]],Table9[Process: Mitochondrial Translation],1,0)</f>
        <v>#N/A</v>
      </c>
    </row>
    <row r="388" spans="1:27" x14ac:dyDescent="0.35">
      <c r="A388" t="s">
        <v>1631</v>
      </c>
      <c r="B388" t="s">
        <v>411</v>
      </c>
      <c r="C388" s="9">
        <v>2.5104745628365E-2</v>
      </c>
      <c r="D388" s="21">
        <v>1.5469553756599901</v>
      </c>
      <c r="E388" s="21">
        <v>1.8802266319150499E-2</v>
      </c>
      <c r="F388">
        <f>-LOG10(Table4[[#This Row],[Consortia FDR2]])</f>
        <v>1.7257898001735039</v>
      </c>
      <c r="H388" s="14" t="s">
        <v>1516</v>
      </c>
      <c r="I388" s="1" t="s">
        <v>282</v>
      </c>
      <c r="J388" s="9">
        <v>1.47271907651166</v>
      </c>
      <c r="K388" s="9">
        <v>2.0225872438665801E-2</v>
      </c>
      <c r="L388">
        <f>-LOG10(Table6[[#This Row],[Consortia FDR]])</f>
        <v>1.6940927361124043</v>
      </c>
      <c r="N388" s="14" t="s">
        <v>2120</v>
      </c>
      <c r="O388" s="1" t="s">
        <v>944</v>
      </c>
      <c r="P388" s="9">
        <v>-1.8451641038633799</v>
      </c>
      <c r="Q388" s="9">
        <v>4.6249377654891302E-2</v>
      </c>
      <c r="R388">
        <f>-LOG10(Table7[[#This Row],[Consortia FDR]])</f>
        <v>1.334894106878787</v>
      </c>
      <c r="T388" s="22" t="s">
        <v>2277</v>
      </c>
      <c r="U388" s="1" t="s">
        <v>548</v>
      </c>
      <c r="V388" s="9">
        <v>1.47482450937201</v>
      </c>
      <c r="W388" s="9">
        <v>4.8918093699828698E-2</v>
      </c>
      <c r="X388">
        <f t="shared" ref="X388:X401" si="6">-LOG10(W388)</f>
        <v>1.3105304754251279</v>
      </c>
      <c r="Y388" t="e">
        <f>VLOOKUP(Table8[[#This Row],[Gene ID]],Table9[Component: Mitochondria],1,0)</f>
        <v>#N/A</v>
      </c>
      <c r="Z388">
        <f>_xlfn.IFNA(Table8[[#This Row],[Component: Mitochondria]], 0)</f>
        <v>0</v>
      </c>
      <c r="AA388" t="e">
        <f>VLOOKUP(Table8[[#This Row],[Gene ID]],Table9[Process: Mitochondrial Translation],1,0)</f>
        <v>#N/A</v>
      </c>
    </row>
    <row r="389" spans="1:27" x14ac:dyDescent="0.35">
      <c r="A389" t="s">
        <v>1322</v>
      </c>
      <c r="B389" t="s">
        <v>57</v>
      </c>
      <c r="C389" s="9">
        <v>1.9087742682965701E-3</v>
      </c>
      <c r="D389" s="21">
        <v>1.40057644442774</v>
      </c>
      <c r="E389" s="21">
        <v>1.8883770446841999E-2</v>
      </c>
      <c r="F389">
        <f>-LOG10(Table4[[#This Row],[Consortia FDR2]])</f>
        <v>1.7239112875394358</v>
      </c>
      <c r="H389" s="14" t="s">
        <v>2168</v>
      </c>
      <c r="I389" s="1" t="s">
        <v>986</v>
      </c>
      <c r="J389" s="9">
        <v>1.44318237460097</v>
      </c>
      <c r="K389" s="9">
        <v>2.0271584255453501E-2</v>
      </c>
      <c r="L389">
        <f>-LOG10(Table6[[#This Row],[Consortia FDR]])</f>
        <v>1.6931123091996778</v>
      </c>
      <c r="N389" s="14" t="s">
        <v>2304</v>
      </c>
      <c r="O389" s="1" t="s">
        <v>1133</v>
      </c>
      <c r="P389" s="9">
        <v>-1.46481121419231</v>
      </c>
      <c r="Q389" s="9">
        <v>4.6249377654891302E-2</v>
      </c>
      <c r="R389">
        <f>-LOG10(Table7[[#This Row],[Consortia FDR]])</f>
        <v>1.334894106878787</v>
      </c>
      <c r="T389" s="22" t="s">
        <v>2046</v>
      </c>
      <c r="U389" s="1" t="s">
        <v>860</v>
      </c>
      <c r="V389" s="9">
        <v>-1.32948113684566</v>
      </c>
      <c r="W389" s="9">
        <v>4.8918093699828698E-2</v>
      </c>
      <c r="X389">
        <f t="shared" si="6"/>
        <v>1.3105304754251279</v>
      </c>
      <c r="Y389" t="e">
        <f>VLOOKUP(Table8[[#This Row],[Gene ID]],Table9[Component: Mitochondria],1,0)</f>
        <v>#N/A</v>
      </c>
      <c r="Z389">
        <f>_xlfn.IFNA(Table8[[#This Row],[Component: Mitochondria]], 0)</f>
        <v>0</v>
      </c>
      <c r="AA389" t="e">
        <f>VLOOKUP(Table8[[#This Row],[Gene ID]],Table9[Process: Mitochondrial Translation],1,0)</f>
        <v>#N/A</v>
      </c>
    </row>
    <row r="390" spans="1:27" x14ac:dyDescent="0.35">
      <c r="A390" t="s">
        <v>1577</v>
      </c>
      <c r="B390" t="s">
        <v>349</v>
      </c>
      <c r="C390" s="9">
        <v>2.0182532314542399E-2</v>
      </c>
      <c r="D390" s="21">
        <v>1.6096869457817899</v>
      </c>
      <c r="E390" s="21">
        <v>1.8883770446841999E-2</v>
      </c>
      <c r="F390">
        <f>-LOG10(Table4[[#This Row],[Consortia FDR2]])</f>
        <v>1.7239112875394358</v>
      </c>
      <c r="H390" s="14" t="s">
        <v>1394</v>
      </c>
      <c r="I390" s="1" t="s">
        <v>138</v>
      </c>
      <c r="J390" s="9">
        <v>1.3953066272018899</v>
      </c>
      <c r="K390" s="9">
        <v>2.0572193606228799E-2</v>
      </c>
      <c r="L390">
        <f>-LOG10(Table6[[#This Row],[Consortia FDR]])</f>
        <v>1.6867193971585901</v>
      </c>
      <c r="N390" s="14" t="s">
        <v>2300</v>
      </c>
      <c r="O390" s="1" t="s">
        <v>1124</v>
      </c>
      <c r="P390" s="9">
        <v>1.19448040013747</v>
      </c>
      <c r="Q390" s="9">
        <v>4.6379902864136201E-2</v>
      </c>
      <c r="R390">
        <f>-LOG10(Table7[[#This Row],[Consortia FDR]])</f>
        <v>1.3336701652627969</v>
      </c>
      <c r="T390" s="22" t="s">
        <v>2031</v>
      </c>
      <c r="U390" s="1" t="s">
        <v>839</v>
      </c>
      <c r="V390" s="9">
        <v>-1.58721028787487</v>
      </c>
      <c r="W390" s="9">
        <v>4.8918093699828698E-2</v>
      </c>
      <c r="X390">
        <f t="shared" si="6"/>
        <v>1.3105304754251279</v>
      </c>
      <c r="Y390" t="e">
        <f>VLOOKUP(Table8[[#This Row],[Gene ID]],Table9[Component: Mitochondria],1,0)</f>
        <v>#N/A</v>
      </c>
      <c r="Z390">
        <f>_xlfn.IFNA(Table8[[#This Row],[Component: Mitochondria]], 0)</f>
        <v>0</v>
      </c>
      <c r="AA390" t="e">
        <f>VLOOKUP(Table8[[#This Row],[Gene ID]],Table9[Process: Mitochondrial Translation],1,0)</f>
        <v>#N/A</v>
      </c>
    </row>
    <row r="391" spans="1:27" x14ac:dyDescent="0.35">
      <c r="A391" t="s">
        <v>1614</v>
      </c>
      <c r="B391" t="s">
        <v>393</v>
      </c>
      <c r="C391" s="9">
        <v>2.3021118492838E-2</v>
      </c>
      <c r="D391" s="21">
        <v>-1.7409752074604199</v>
      </c>
      <c r="E391" s="21">
        <v>1.8883770446841999E-2</v>
      </c>
      <c r="F391">
        <f>-LOG10(Table4[[#This Row],[Consortia FDR2]])</f>
        <v>1.7239112875394358</v>
      </c>
      <c r="H391" s="14" t="s">
        <v>922</v>
      </c>
      <c r="I391" s="1" t="s">
        <v>922</v>
      </c>
      <c r="J391" s="9">
        <v>1.26262983054936</v>
      </c>
      <c r="K391" s="9">
        <v>2.0586562033742099E-2</v>
      </c>
      <c r="L391">
        <f>-LOG10(Table6[[#This Row],[Consortia FDR]])</f>
        <v>1.6864161747244266</v>
      </c>
      <c r="N391" s="14" t="s">
        <v>603</v>
      </c>
      <c r="O391" s="1" t="s">
        <v>603</v>
      </c>
      <c r="P391" s="9">
        <v>-1.6358102639086001</v>
      </c>
      <c r="Q391" s="9">
        <v>4.64102141717639E-2</v>
      </c>
      <c r="R391">
        <f>-LOG10(Table7[[#This Row],[Consortia FDR]])</f>
        <v>1.3333864274137512</v>
      </c>
      <c r="T391" s="22" t="s">
        <v>2316</v>
      </c>
      <c r="U391" s="1" t="s">
        <v>625</v>
      </c>
      <c r="V391" s="9">
        <v>-1.43368151776436</v>
      </c>
      <c r="W391" s="9">
        <v>4.8918093699828698E-2</v>
      </c>
      <c r="X391">
        <f t="shared" si="6"/>
        <v>1.3105304754251279</v>
      </c>
      <c r="Y391" t="e">
        <f>VLOOKUP(Table8[[#This Row],[Gene ID]],Table9[Component: Mitochondria],1,0)</f>
        <v>#N/A</v>
      </c>
      <c r="Z391">
        <f>_xlfn.IFNA(Table8[[#This Row],[Component: Mitochondria]], 0)</f>
        <v>0</v>
      </c>
      <c r="AA391" t="e">
        <f>VLOOKUP(Table8[[#This Row],[Gene ID]],Table9[Process: Mitochondrial Translation],1,0)</f>
        <v>#N/A</v>
      </c>
    </row>
    <row r="392" spans="1:27" x14ac:dyDescent="0.35">
      <c r="A392" t="s">
        <v>2363</v>
      </c>
      <c r="B392" t="s">
        <v>1214</v>
      </c>
      <c r="C392" s="9">
        <v>4.4155873770936702E-2</v>
      </c>
      <c r="D392" s="21">
        <v>-3.21436616939818</v>
      </c>
      <c r="E392" s="21">
        <v>1.8883770446841999E-2</v>
      </c>
      <c r="F392">
        <f>-LOG10(Table4[[#This Row],[Consortia FDR2]])</f>
        <v>1.7239112875394358</v>
      </c>
      <c r="H392" s="14" t="s">
        <v>2100</v>
      </c>
      <c r="I392" s="1" t="s">
        <v>921</v>
      </c>
      <c r="J392" s="9">
        <v>-1.41968169991299</v>
      </c>
      <c r="K392" s="9">
        <v>2.07847561761801E-2</v>
      </c>
      <c r="L392">
        <f>-LOG10(Table6[[#This Row],[Consortia FDR]])</f>
        <v>1.682255065791427</v>
      </c>
      <c r="N392" s="14" t="s">
        <v>2251</v>
      </c>
      <c r="O392" s="1" t="s">
        <v>480</v>
      </c>
      <c r="P392" s="9">
        <v>1.2114440367652</v>
      </c>
      <c r="Q392" s="9">
        <v>4.6543323786089601E-2</v>
      </c>
      <c r="R392">
        <f>-LOG10(Table7[[#This Row],[Consortia FDR]])</f>
        <v>1.3321426057846928</v>
      </c>
      <c r="T392" s="22" t="s">
        <v>2406</v>
      </c>
      <c r="U392" s="1" t="s">
        <v>784</v>
      </c>
      <c r="V392" s="9">
        <v>-1.35043375039431</v>
      </c>
      <c r="W392" s="9">
        <v>4.8962781304759798E-2</v>
      </c>
      <c r="X392">
        <f t="shared" si="6"/>
        <v>1.3101339202946478</v>
      </c>
      <c r="Y392" t="e">
        <f>VLOOKUP(Table8[[#This Row],[Gene ID]],Table9[Component: Mitochondria],1,0)</f>
        <v>#N/A</v>
      </c>
      <c r="Z392">
        <f>_xlfn.IFNA(Table8[[#This Row],[Component: Mitochondria]], 0)</f>
        <v>0</v>
      </c>
      <c r="AA392" t="e">
        <f>VLOOKUP(Table8[[#This Row],[Gene ID]],Table9[Process: Mitochondrial Translation],1,0)</f>
        <v>#N/A</v>
      </c>
    </row>
    <row r="393" spans="1:27" x14ac:dyDescent="0.35">
      <c r="A393" t="s">
        <v>2397</v>
      </c>
      <c r="B393" t="s">
        <v>770</v>
      </c>
      <c r="C393" s="9">
        <v>4.7339781510004897E-2</v>
      </c>
      <c r="D393" s="21">
        <v>1.4623169168141601</v>
      </c>
      <c r="E393" s="21">
        <v>1.8883770446841999E-2</v>
      </c>
      <c r="F393">
        <f>-LOG10(Table4[[#This Row],[Consortia FDR2]])</f>
        <v>1.7239112875394358</v>
      </c>
      <c r="H393" s="14" t="s">
        <v>1600</v>
      </c>
      <c r="I393" s="1" t="s">
        <v>377</v>
      </c>
      <c r="J393" s="9">
        <v>1.7961196506613699</v>
      </c>
      <c r="K393" s="9">
        <v>2.07847561761801E-2</v>
      </c>
      <c r="L393">
        <f>-LOG10(Table6[[#This Row],[Consortia FDR]])</f>
        <v>1.682255065791427</v>
      </c>
      <c r="N393" s="14" t="s">
        <v>2216</v>
      </c>
      <c r="O393" s="1" t="s">
        <v>18</v>
      </c>
      <c r="P393" s="9">
        <v>-1.2226768018260501</v>
      </c>
      <c r="Q393" s="9">
        <v>4.6595824913177701E-2</v>
      </c>
      <c r="R393">
        <f>-LOG10(Table7[[#This Row],[Consortia FDR]])</f>
        <v>1.3316529952928338</v>
      </c>
      <c r="T393" s="22" t="s">
        <v>2202</v>
      </c>
      <c r="U393" s="1" t="s">
        <v>1019</v>
      </c>
      <c r="V393" s="9">
        <v>1.19892111828016</v>
      </c>
      <c r="W393" s="9">
        <v>4.8962781304759798E-2</v>
      </c>
      <c r="X393">
        <f t="shared" si="6"/>
        <v>1.3101339202946478</v>
      </c>
      <c r="Y393" t="e">
        <f>VLOOKUP(Table8[[#This Row],[Gene ID]],Table9[Component: Mitochondria],1,0)</f>
        <v>#N/A</v>
      </c>
      <c r="Z393">
        <f>_xlfn.IFNA(Table8[[#This Row],[Component: Mitochondria]], 0)</f>
        <v>0</v>
      </c>
      <c r="AA393" t="e">
        <f>VLOOKUP(Table8[[#This Row],[Gene ID]],Table9[Process: Mitochondrial Translation],1,0)</f>
        <v>#N/A</v>
      </c>
    </row>
    <row r="394" spans="1:27" x14ac:dyDescent="0.35">
      <c r="A394" t="s">
        <v>64</v>
      </c>
      <c r="B394" t="s">
        <v>64</v>
      </c>
      <c r="C394" s="9">
        <v>2.0782623384304698E-3</v>
      </c>
      <c r="D394" s="21">
        <v>2.2055722876678199</v>
      </c>
      <c r="E394" s="21">
        <v>1.8940972470472599E-2</v>
      </c>
      <c r="F394">
        <f>-LOG10(Table4[[#This Row],[Consortia FDR2]])</f>
        <v>1.7225977271427775</v>
      </c>
      <c r="H394" s="14" t="s">
        <v>2255</v>
      </c>
      <c r="I394" s="1" t="s">
        <v>490</v>
      </c>
      <c r="J394" s="9">
        <v>1.42393318260686</v>
      </c>
      <c r="K394" s="9">
        <v>2.07847561761801E-2</v>
      </c>
      <c r="L394">
        <f>-LOG10(Table6[[#This Row],[Consortia FDR]])</f>
        <v>1.682255065791427</v>
      </c>
      <c r="N394" s="14" t="s">
        <v>2042</v>
      </c>
      <c r="O394" s="1" t="s">
        <v>855</v>
      </c>
      <c r="P394" s="9">
        <v>1.3122421864072999</v>
      </c>
      <c r="Q394" s="9">
        <v>4.6678396514324899E-2</v>
      </c>
      <c r="R394">
        <f>-LOG10(Table7[[#This Row],[Consortia FDR]])</f>
        <v>1.3308840711558318</v>
      </c>
      <c r="T394" s="22" t="s">
        <v>2384</v>
      </c>
      <c r="U394" s="1" t="s">
        <v>1243</v>
      </c>
      <c r="V394" s="9">
        <v>1.71813059615047</v>
      </c>
      <c r="W394" s="9">
        <v>4.9060243801512901E-2</v>
      </c>
      <c r="X394">
        <f t="shared" si="6"/>
        <v>1.3092702979276631</v>
      </c>
      <c r="Y394" t="e">
        <f>VLOOKUP(Table8[[#This Row],[Gene ID]],Table9[Component: Mitochondria],1,0)</f>
        <v>#N/A</v>
      </c>
      <c r="Z394">
        <f>_xlfn.IFNA(Table8[[#This Row],[Component: Mitochondria]], 0)</f>
        <v>0</v>
      </c>
      <c r="AA394" t="e">
        <f>VLOOKUP(Table8[[#This Row],[Gene ID]],Table9[Process: Mitochondrial Translation],1,0)</f>
        <v>#N/A</v>
      </c>
    </row>
    <row r="395" spans="1:27" x14ac:dyDescent="0.35">
      <c r="A395" t="s">
        <v>1964</v>
      </c>
      <c r="B395" t="s">
        <v>751</v>
      </c>
      <c r="C395" s="9">
        <v>4.6379902864136201E-2</v>
      </c>
      <c r="D395" s="21">
        <v>1.3581399820628699</v>
      </c>
      <c r="E395" s="21">
        <v>1.8964806944346001E-2</v>
      </c>
      <c r="F395">
        <f>-LOG10(Table4[[#This Row],[Consortia FDR2]])</f>
        <v>1.7220515739172664</v>
      </c>
      <c r="H395" s="14" t="s">
        <v>1980</v>
      </c>
      <c r="I395" s="1" t="s">
        <v>785</v>
      </c>
      <c r="J395" s="9">
        <v>1.9161224449218599</v>
      </c>
      <c r="K395" s="9">
        <v>2.07847561761801E-2</v>
      </c>
      <c r="L395">
        <f>-LOG10(Table6[[#This Row],[Consortia FDR]])</f>
        <v>1.682255065791427</v>
      </c>
      <c r="N395" s="14" t="s">
        <v>2113</v>
      </c>
      <c r="O395" s="1" t="s">
        <v>229</v>
      </c>
      <c r="P395" s="9">
        <v>1.2674880380297899</v>
      </c>
      <c r="Q395" s="9">
        <v>4.6880263032014001E-2</v>
      </c>
      <c r="R395">
        <f>-LOG10(Table7[[#This Row],[Consortia FDR]])</f>
        <v>1.329009960278537</v>
      </c>
      <c r="T395" s="22" t="s">
        <v>2265</v>
      </c>
      <c r="U395" s="1" t="s">
        <v>508</v>
      </c>
      <c r="V395" s="9">
        <v>1.4638325594250601</v>
      </c>
      <c r="W395" s="9">
        <v>4.9292193699555703E-2</v>
      </c>
      <c r="X395">
        <f t="shared" si="6"/>
        <v>1.3072218535756077</v>
      </c>
      <c r="Y395" t="str">
        <f>VLOOKUP(Table8[[#This Row],[Gene ID]],Table9[Component: Mitochondria],1,0)</f>
        <v>MRPL38</v>
      </c>
      <c r="Z395" t="str">
        <f>_xlfn.IFNA(Table8[[#This Row],[Component: Mitochondria]], 0)</f>
        <v>MRPL38</v>
      </c>
      <c r="AA395" t="str">
        <f>VLOOKUP(Table8[[#This Row],[Gene ID]],Table9[Process: Mitochondrial Translation],1,0)</f>
        <v>MRPL38</v>
      </c>
    </row>
    <row r="396" spans="1:27" x14ac:dyDescent="0.35">
      <c r="A396" t="s">
        <v>2360</v>
      </c>
      <c r="B396" t="s">
        <v>705</v>
      </c>
      <c r="C396" s="9">
        <v>4.3882225574196299E-2</v>
      </c>
      <c r="D396" s="21">
        <v>1.2318880067339499</v>
      </c>
      <c r="E396" s="21">
        <v>1.9015269900791901E-2</v>
      </c>
      <c r="F396">
        <f>-LOG10(Table4[[#This Row],[Consortia FDR2]])</f>
        <v>1.7208975058772895</v>
      </c>
      <c r="H396" s="14" t="s">
        <v>1637</v>
      </c>
      <c r="I396" s="1" t="s">
        <v>420</v>
      </c>
      <c r="J396" s="9">
        <v>1.7787288476666301</v>
      </c>
      <c r="K396" s="9">
        <v>2.0991973125253499E-2</v>
      </c>
      <c r="L396">
        <f>-LOG10(Table6[[#This Row],[Consortia FDR]])</f>
        <v>1.6779467383048901</v>
      </c>
      <c r="N396" s="14" t="s">
        <v>2245</v>
      </c>
      <c r="O396" s="1" t="s">
        <v>468</v>
      </c>
      <c r="P396" s="9">
        <v>-1.30381878727552</v>
      </c>
      <c r="Q396" s="9">
        <v>4.6880263032014001E-2</v>
      </c>
      <c r="R396">
        <f>-LOG10(Table7[[#This Row],[Consortia FDR]])</f>
        <v>1.329009960278537</v>
      </c>
      <c r="T396" s="22" t="s">
        <v>2400</v>
      </c>
      <c r="U396" s="1" t="s">
        <v>775</v>
      </c>
      <c r="V396" s="9">
        <v>-1.70528938143956</v>
      </c>
      <c r="W396" s="9">
        <v>4.9552703379485502E-2</v>
      </c>
      <c r="X396">
        <f t="shared" si="6"/>
        <v>1.3049326473186336</v>
      </c>
      <c r="Y396" t="e">
        <f>VLOOKUP(Table8[[#This Row],[Gene ID]],Table9[Component: Mitochondria],1,0)</f>
        <v>#N/A</v>
      </c>
      <c r="Z396">
        <f>_xlfn.IFNA(Table8[[#This Row],[Component: Mitochondria]], 0)</f>
        <v>0</v>
      </c>
      <c r="AA396" t="e">
        <f>VLOOKUP(Table8[[#This Row],[Gene ID]],Table9[Process: Mitochondrial Translation],1,0)</f>
        <v>#N/A</v>
      </c>
    </row>
    <row r="397" spans="1:27" x14ac:dyDescent="0.35">
      <c r="A397" t="s">
        <v>1363</v>
      </c>
      <c r="B397" t="s">
        <v>861</v>
      </c>
      <c r="C397" s="9">
        <v>4.89049607671553E-3</v>
      </c>
      <c r="D397" s="21">
        <v>2.28087944095238</v>
      </c>
      <c r="E397" s="21">
        <v>1.91815325142565E-2</v>
      </c>
      <c r="F397">
        <f>-LOG10(Table4[[#This Row],[Consortia FDR2]])</f>
        <v>1.7171166976921191</v>
      </c>
      <c r="H397" s="14" t="s">
        <v>2263</v>
      </c>
      <c r="I397" s="1" t="s">
        <v>503</v>
      </c>
      <c r="J397" s="9">
        <v>1.8329238433381601</v>
      </c>
      <c r="K397" s="9">
        <v>2.0991973125253499E-2</v>
      </c>
      <c r="L397">
        <f>-LOG10(Table6[[#This Row],[Consortia FDR]])</f>
        <v>1.6779467383048901</v>
      </c>
      <c r="N397" s="14" t="s">
        <v>2356</v>
      </c>
      <c r="O397" s="1" t="s">
        <v>1203</v>
      </c>
      <c r="P397" s="9">
        <v>1.3156228178318401</v>
      </c>
      <c r="Q397" s="9">
        <v>4.7055436950694203E-2</v>
      </c>
      <c r="R397">
        <f>-LOG10(Table7[[#This Row],[Consortia FDR]])</f>
        <v>1.3273901894255284</v>
      </c>
      <c r="T397" s="22" t="s">
        <v>1098</v>
      </c>
      <c r="U397" s="1" t="s">
        <v>1098</v>
      </c>
      <c r="V397" s="9">
        <v>1.30689326691357</v>
      </c>
      <c r="W397" s="9">
        <v>4.9567663035619401E-2</v>
      </c>
      <c r="X397">
        <f t="shared" si="6"/>
        <v>1.3048015562745943</v>
      </c>
      <c r="Y397" t="e">
        <f>VLOOKUP(Table8[[#This Row],[Gene ID]],Table9[Component: Mitochondria],1,0)</f>
        <v>#N/A</v>
      </c>
      <c r="Z397">
        <f>_xlfn.IFNA(Table8[[#This Row],[Component: Mitochondria]], 0)</f>
        <v>0</v>
      </c>
      <c r="AA397" t="e">
        <f>VLOOKUP(Table8[[#This Row],[Gene ID]],Table9[Process: Mitochondrial Translation],1,0)</f>
        <v>#N/A</v>
      </c>
    </row>
    <row r="398" spans="1:27" x14ac:dyDescent="0.35">
      <c r="A398" t="s">
        <v>1802</v>
      </c>
      <c r="B398" t="s">
        <v>1139</v>
      </c>
      <c r="C398" s="9">
        <v>3.6266767057804898E-2</v>
      </c>
      <c r="D398" s="21">
        <v>1.5882667111095701</v>
      </c>
      <c r="E398" s="21">
        <v>1.9183330757127501E-2</v>
      </c>
      <c r="F398">
        <f>-LOG10(Table4[[#This Row],[Consortia FDR2]])</f>
        <v>1.7170759850769823</v>
      </c>
      <c r="H398" s="14" t="s">
        <v>1740</v>
      </c>
      <c r="I398" s="1" t="s">
        <v>1089</v>
      </c>
      <c r="J398" s="9">
        <v>1.4000441236444601</v>
      </c>
      <c r="K398" s="9">
        <v>2.0991973125253499E-2</v>
      </c>
      <c r="L398">
        <f>-LOG10(Table6[[#This Row],[Consortia FDR]])</f>
        <v>1.6779467383048901</v>
      </c>
      <c r="N398" s="14" t="s">
        <v>2390</v>
      </c>
      <c r="O398" s="1" t="s">
        <v>762</v>
      </c>
      <c r="P398" s="9">
        <v>1.27997749370096</v>
      </c>
      <c r="Q398" s="9">
        <v>4.7055436950694203E-2</v>
      </c>
      <c r="R398">
        <f>-LOG10(Table7[[#This Row],[Consortia FDR]])</f>
        <v>1.3273901894255284</v>
      </c>
      <c r="T398" s="22" t="s">
        <v>2341</v>
      </c>
      <c r="U398" s="1" t="s">
        <v>677</v>
      </c>
      <c r="V398" s="9">
        <v>-1.3060923954964001</v>
      </c>
      <c r="W398" s="9">
        <v>4.9790996277842503E-2</v>
      </c>
      <c r="X398">
        <f t="shared" si="6"/>
        <v>1.3028491837538507</v>
      </c>
      <c r="Y398" t="e">
        <f>VLOOKUP(Table8[[#This Row],[Gene ID]],Table9[Component: Mitochondria],1,0)</f>
        <v>#N/A</v>
      </c>
      <c r="Z398">
        <f>_xlfn.IFNA(Table8[[#This Row],[Component: Mitochondria]], 0)</f>
        <v>0</v>
      </c>
      <c r="AA398" t="e">
        <f>VLOOKUP(Table8[[#This Row],[Gene ID]],Table9[Process: Mitochondrial Translation],1,0)</f>
        <v>#N/A</v>
      </c>
    </row>
    <row r="399" spans="1:27" x14ac:dyDescent="0.35">
      <c r="A399" t="s">
        <v>1382</v>
      </c>
      <c r="B399" t="s">
        <v>123</v>
      </c>
      <c r="C399" s="9">
        <v>5.8176078319778996E-3</v>
      </c>
      <c r="D399" s="21">
        <v>1.8161184153213601</v>
      </c>
      <c r="E399" s="21">
        <v>1.9190728205231398E-2</v>
      </c>
      <c r="F399">
        <f>-LOG10(Table4[[#This Row],[Consortia FDR2]])</f>
        <v>1.7169085453524207</v>
      </c>
      <c r="H399" s="14" t="s">
        <v>2308</v>
      </c>
      <c r="I399" s="1" t="s">
        <v>1140</v>
      </c>
      <c r="J399" s="9">
        <v>-1.38125672295822</v>
      </c>
      <c r="K399" s="9">
        <v>2.0991973125253499E-2</v>
      </c>
      <c r="L399">
        <f>-LOG10(Table6[[#This Row],[Consortia FDR]])</f>
        <v>1.6779467383048901</v>
      </c>
      <c r="N399" s="14" t="s">
        <v>2019</v>
      </c>
      <c r="O399" s="1" t="s">
        <v>830</v>
      </c>
      <c r="P399" s="9">
        <v>1.29119768258006</v>
      </c>
      <c r="Q399" s="9">
        <v>4.7057702652110601E-2</v>
      </c>
      <c r="R399">
        <f>-LOG10(Table7[[#This Row],[Consortia FDR]])</f>
        <v>1.3273692788145952</v>
      </c>
      <c r="T399" s="22" t="s">
        <v>2287</v>
      </c>
      <c r="U399" s="1" t="s">
        <v>1104</v>
      </c>
      <c r="V399" s="9">
        <v>-1.64853463544048</v>
      </c>
      <c r="W399" s="9">
        <v>4.9790996277842503E-2</v>
      </c>
      <c r="X399">
        <f t="shared" si="6"/>
        <v>1.3028491837538507</v>
      </c>
      <c r="Y399" t="e">
        <f>VLOOKUP(Table8[[#This Row],[Gene ID]],Table9[Component: Mitochondria],1,0)</f>
        <v>#N/A</v>
      </c>
      <c r="Z399">
        <f>_xlfn.IFNA(Table8[[#This Row],[Component: Mitochondria]], 0)</f>
        <v>0</v>
      </c>
      <c r="AA399" t="e">
        <f>VLOOKUP(Table8[[#This Row],[Gene ID]],Table9[Process: Mitochondrial Translation],1,0)</f>
        <v>#N/A</v>
      </c>
    </row>
    <row r="400" spans="1:27" x14ac:dyDescent="0.35">
      <c r="A400" t="s">
        <v>391</v>
      </c>
      <c r="B400" t="s">
        <v>391</v>
      </c>
      <c r="C400" s="9">
        <v>2.2725746606360401E-2</v>
      </c>
      <c r="D400" s="21">
        <v>1.75094953792658</v>
      </c>
      <c r="E400" s="21">
        <v>1.9306319802138702E-2</v>
      </c>
      <c r="F400">
        <f>-LOG10(Table4[[#This Row],[Consortia FDR2]])</f>
        <v>1.7143005041567991</v>
      </c>
      <c r="H400" s="14" t="s">
        <v>1920</v>
      </c>
      <c r="I400" s="1" t="s">
        <v>711</v>
      </c>
      <c r="J400" s="9">
        <v>1.3431608207386601</v>
      </c>
      <c r="K400" s="9">
        <v>2.0991973125253499E-2</v>
      </c>
      <c r="L400">
        <f>-LOG10(Table6[[#This Row],[Consortia FDR]])</f>
        <v>1.6779467383048901</v>
      </c>
      <c r="N400" s="14" t="s">
        <v>2391</v>
      </c>
      <c r="O400" s="1" t="s">
        <v>763</v>
      </c>
      <c r="P400" s="9">
        <v>1.2780262288273401</v>
      </c>
      <c r="Q400" s="9">
        <v>4.70769486620514E-2</v>
      </c>
      <c r="R400">
        <f>-LOG10(Table7[[#This Row],[Consortia FDR]])</f>
        <v>1.3271916941331687</v>
      </c>
      <c r="T400" s="22" t="s">
        <v>2074</v>
      </c>
      <c r="U400" s="1" t="s">
        <v>889</v>
      </c>
      <c r="V400" s="9">
        <v>-1.61643878628919</v>
      </c>
      <c r="W400" s="9">
        <v>4.9821049800381302E-2</v>
      </c>
      <c r="X400">
        <f t="shared" si="6"/>
        <v>1.3025871255006525</v>
      </c>
      <c r="Y400" t="e">
        <f>VLOOKUP(Table8[[#This Row],[Gene ID]],Table9[Component: Mitochondria],1,0)</f>
        <v>#N/A</v>
      </c>
      <c r="Z400">
        <f>_xlfn.IFNA(Table8[[#This Row],[Component: Mitochondria]], 0)</f>
        <v>0</v>
      </c>
      <c r="AA400" t="e">
        <f>VLOOKUP(Table8[[#This Row],[Gene ID]],Table9[Process: Mitochondrial Translation],1,0)</f>
        <v>#N/A</v>
      </c>
    </row>
    <row r="401" spans="1:27" x14ac:dyDescent="0.35">
      <c r="A401" t="s">
        <v>2243</v>
      </c>
      <c r="B401" t="s">
        <v>465</v>
      </c>
      <c r="C401" s="9">
        <v>2.82756402088301E-2</v>
      </c>
      <c r="D401" s="21">
        <v>1.45002008203059</v>
      </c>
      <c r="E401" s="21">
        <v>1.95413940109741E-2</v>
      </c>
      <c r="F401">
        <f>-LOG10(Table4[[#This Row],[Consortia FDR2]])</f>
        <v>1.7090444585456313</v>
      </c>
      <c r="H401" s="14" t="s">
        <v>2006</v>
      </c>
      <c r="I401" s="1" t="s">
        <v>814</v>
      </c>
      <c r="J401" s="9">
        <v>-1.7848198689719099</v>
      </c>
      <c r="K401" s="9">
        <v>2.0991973125253499E-2</v>
      </c>
      <c r="L401">
        <f>-LOG10(Table6[[#This Row],[Consortia FDR]])</f>
        <v>1.6779467383048901</v>
      </c>
      <c r="N401" s="14" t="s">
        <v>2253</v>
      </c>
      <c r="O401" s="1" t="s">
        <v>485</v>
      </c>
      <c r="P401" s="9">
        <v>-1.36407408629921</v>
      </c>
      <c r="Q401" s="9">
        <v>4.7267479836702299E-2</v>
      </c>
      <c r="R401">
        <f>-LOG10(Table7[[#This Row],[Consortia FDR]])</f>
        <v>1.3254375523869686</v>
      </c>
      <c r="T401" s="23" t="s">
        <v>2115</v>
      </c>
      <c r="U401" s="3" t="s">
        <v>936</v>
      </c>
      <c r="V401" s="10">
        <v>-1.4060583989920801</v>
      </c>
      <c r="W401" s="10">
        <v>4.9961774836452998E-2</v>
      </c>
      <c r="X401">
        <f t="shared" si="6"/>
        <v>1.301362142195686</v>
      </c>
      <c r="Y401" t="e">
        <f>VLOOKUP(Table8[[#This Row],[Gene ID]],Table9[Component: Mitochondria],1,0)</f>
        <v>#N/A</v>
      </c>
      <c r="Z401">
        <f>_xlfn.IFNA(Table8[[#This Row],[Component: Mitochondria]], 0)</f>
        <v>0</v>
      </c>
      <c r="AA401" t="e">
        <f>VLOOKUP(Table8[[#This Row],[Gene ID]],Table9[Process: Mitochondrial Translation],1,0)</f>
        <v>#N/A</v>
      </c>
    </row>
    <row r="402" spans="1:27" x14ac:dyDescent="0.35">
      <c r="A402" t="s">
        <v>2085</v>
      </c>
      <c r="B402" t="s">
        <v>178</v>
      </c>
      <c r="C402" s="9">
        <v>9.9256558573860097E-3</v>
      </c>
      <c r="D402" s="21">
        <v>1.3480243555131299</v>
      </c>
      <c r="E402" s="21">
        <v>1.95593459628528E-2</v>
      </c>
      <c r="F402">
        <f>-LOG10(Table4[[#This Row],[Consortia FDR2]])</f>
        <v>1.7086456715051128</v>
      </c>
      <c r="H402" s="14" t="s">
        <v>2289</v>
      </c>
      <c r="I402" s="1" t="s">
        <v>1112</v>
      </c>
      <c r="J402" s="9">
        <v>1.5124626146109601</v>
      </c>
      <c r="K402" s="9">
        <v>2.105609947539E-2</v>
      </c>
      <c r="L402">
        <f>-LOG10(Table6[[#This Row],[Consortia FDR]])</f>
        <v>1.6766220763226491</v>
      </c>
      <c r="N402" s="14" t="s">
        <v>2192</v>
      </c>
      <c r="O402" s="1" t="s">
        <v>1007</v>
      </c>
      <c r="P402" s="9">
        <v>-1.36582540679807</v>
      </c>
      <c r="Q402" s="9">
        <v>4.7323287312522097E-2</v>
      </c>
      <c r="R402">
        <f>-LOG10(Table7[[#This Row],[Consortia FDR]])</f>
        <v>1.324925094726668</v>
      </c>
    </row>
    <row r="403" spans="1:27" x14ac:dyDescent="0.35">
      <c r="A403" t="s">
        <v>2197</v>
      </c>
      <c r="B403" t="s">
        <v>1014</v>
      </c>
      <c r="C403" s="9">
        <v>2.2231321688472701E-2</v>
      </c>
      <c r="D403" s="21">
        <v>-1.38845246210509</v>
      </c>
      <c r="E403" s="21">
        <v>1.95593459628528E-2</v>
      </c>
      <c r="F403">
        <f>-LOG10(Table4[[#This Row],[Consortia FDR2]])</f>
        <v>1.7086456715051128</v>
      </c>
      <c r="H403" s="14" t="s">
        <v>2116</v>
      </c>
      <c r="I403" s="1" t="s">
        <v>939</v>
      </c>
      <c r="J403" s="9">
        <v>1.5087473937198499</v>
      </c>
      <c r="K403" s="9">
        <v>2.1313597798516E-2</v>
      </c>
      <c r="L403">
        <f>-LOG10(Table6[[#This Row],[Consortia FDR]])</f>
        <v>1.6713432339011232</v>
      </c>
      <c r="N403" s="14" t="s">
        <v>2017</v>
      </c>
      <c r="O403" s="1" t="s">
        <v>45</v>
      </c>
      <c r="P403" s="9">
        <v>-2.9312642616237499</v>
      </c>
      <c r="Q403" s="9">
        <v>4.7339781510004897E-2</v>
      </c>
      <c r="R403">
        <f>-LOG10(Table7[[#This Row],[Consortia FDR]])</f>
        <v>1.3247737508264164</v>
      </c>
      <c r="T403" t="s">
        <v>2421</v>
      </c>
    </row>
    <row r="404" spans="1:27" x14ac:dyDescent="0.35">
      <c r="A404" t="s">
        <v>2392</v>
      </c>
      <c r="B404" t="s">
        <v>1248</v>
      </c>
      <c r="C404" s="9">
        <v>4.7057702652110601E-2</v>
      </c>
      <c r="D404" s="21">
        <v>1.3632432071002101</v>
      </c>
      <c r="E404" s="21">
        <v>1.95593459628528E-2</v>
      </c>
      <c r="F404">
        <f>-LOG10(Table4[[#This Row],[Consortia FDR2]])</f>
        <v>1.7086456715051128</v>
      </c>
      <c r="H404" s="14" t="s">
        <v>1924</v>
      </c>
      <c r="I404" s="1" t="s">
        <v>1219</v>
      </c>
      <c r="J404" s="9">
        <v>1.34938363258075</v>
      </c>
      <c r="K404" s="9">
        <v>2.1313597798516E-2</v>
      </c>
      <c r="L404">
        <f>-LOG10(Table6[[#This Row],[Consortia FDR]])</f>
        <v>1.6713432339011232</v>
      </c>
      <c r="N404" s="14" t="s">
        <v>2022</v>
      </c>
      <c r="O404" s="1" t="s">
        <v>59</v>
      </c>
      <c r="P404" s="9">
        <v>1.1971102364076001</v>
      </c>
      <c r="Q404" s="9">
        <v>4.7339781510004897E-2</v>
      </c>
      <c r="R404">
        <f>-LOG10(Table7[[#This Row],[Consortia FDR]])</f>
        <v>1.3247737508264164</v>
      </c>
      <c r="T404" t="s">
        <v>2422</v>
      </c>
      <c r="U404" t="s">
        <v>2423</v>
      </c>
      <c r="V404" t="s">
        <v>2424</v>
      </c>
    </row>
    <row r="405" spans="1:27" x14ac:dyDescent="0.35">
      <c r="A405" t="s">
        <v>337</v>
      </c>
      <c r="B405" t="s">
        <v>337</v>
      </c>
      <c r="C405" s="9">
        <v>1.8964806944346001E-2</v>
      </c>
      <c r="D405" s="21">
        <v>-2.0284307186483299</v>
      </c>
      <c r="E405" s="21">
        <v>1.96932263492497E-2</v>
      </c>
      <c r="F405">
        <f>-LOG10(Table4[[#This Row],[Consortia FDR2]])</f>
        <v>1.7056831273920412</v>
      </c>
      <c r="H405" s="14" t="s">
        <v>2170</v>
      </c>
      <c r="I405" s="1" t="s">
        <v>326</v>
      </c>
      <c r="J405" s="9">
        <v>1.7834540064939</v>
      </c>
      <c r="K405" s="9">
        <v>2.1396265761968701E-2</v>
      </c>
      <c r="L405">
        <f>-LOG10(Table6[[#This Row],[Consortia FDR]])</f>
        <v>1.6696620163930378</v>
      </c>
      <c r="N405" s="14" t="s">
        <v>2140</v>
      </c>
      <c r="O405" s="1" t="s">
        <v>955</v>
      </c>
      <c r="P405" s="9">
        <v>-1.5636303353413901</v>
      </c>
      <c r="Q405" s="9">
        <v>4.7339781510004897E-2</v>
      </c>
      <c r="R405">
        <f>-LOG10(Table7[[#This Row],[Consortia FDR]])</f>
        <v>1.3247737508264164</v>
      </c>
      <c r="T405" t="s">
        <v>2425</v>
      </c>
      <c r="U405" t="s">
        <v>66</v>
      </c>
      <c r="V405" t="s">
        <v>2425</v>
      </c>
    </row>
    <row r="406" spans="1:27" x14ac:dyDescent="0.35">
      <c r="A406" t="s">
        <v>1856</v>
      </c>
      <c r="B406" t="s">
        <v>1169</v>
      </c>
      <c r="C406" s="9">
        <v>3.9766299892326398E-2</v>
      </c>
      <c r="D406" s="21">
        <v>-1.46025376021458</v>
      </c>
      <c r="E406" s="21">
        <v>1.9795900174736699E-2</v>
      </c>
      <c r="F406">
        <f>-LOG10(Table4[[#This Row],[Consortia FDR2]])</f>
        <v>1.703424744882619</v>
      </c>
      <c r="H406" s="14" t="s">
        <v>2213</v>
      </c>
      <c r="I406" s="1" t="s">
        <v>398</v>
      </c>
      <c r="J406" s="9">
        <v>1.3660612811383801</v>
      </c>
      <c r="K406" s="9">
        <v>2.1444086544940798E-2</v>
      </c>
      <c r="L406">
        <f>-LOG10(Table6[[#This Row],[Consortia FDR]])</f>
        <v>1.6686924486993713</v>
      </c>
      <c r="N406" s="14" t="s">
        <v>2217</v>
      </c>
      <c r="O406" s="1" t="s">
        <v>403</v>
      </c>
      <c r="P406" s="9">
        <v>1.4401470517952399</v>
      </c>
      <c r="Q406" s="9">
        <v>4.7339781510004897E-2</v>
      </c>
      <c r="R406">
        <f>-LOG10(Table7[[#This Row],[Consortia FDR]])</f>
        <v>1.3247737508264164</v>
      </c>
      <c r="T406" t="s">
        <v>2426</v>
      </c>
      <c r="U406" t="s">
        <v>879</v>
      </c>
      <c r="V406" t="s">
        <v>2426</v>
      </c>
    </row>
    <row r="407" spans="1:27" x14ac:dyDescent="0.35">
      <c r="A407" t="s">
        <v>1595</v>
      </c>
      <c r="B407" t="s">
        <v>373</v>
      </c>
      <c r="C407" s="9">
        <v>2.1896734334431098E-2</v>
      </c>
      <c r="D407" s="21">
        <v>1.3174152005136901</v>
      </c>
      <c r="E407" s="21">
        <v>2.0066289020989399E-2</v>
      </c>
      <c r="F407">
        <f>-LOG10(Table4[[#This Row],[Consortia FDR2]])</f>
        <v>1.6975329367663428</v>
      </c>
      <c r="H407" s="14" t="s">
        <v>2191</v>
      </c>
      <c r="I407" s="1" t="s">
        <v>360</v>
      </c>
      <c r="J407" s="9">
        <v>2.10262948475614</v>
      </c>
      <c r="K407" s="9">
        <v>2.1612512288577999E-2</v>
      </c>
      <c r="L407">
        <f>-LOG10(Table6[[#This Row],[Consortia FDR]])</f>
        <v>1.6652947467840662</v>
      </c>
      <c r="N407" s="14" t="s">
        <v>2268</v>
      </c>
      <c r="O407" s="1" t="s">
        <v>517</v>
      </c>
      <c r="P407" s="9">
        <v>-1.89258168738013</v>
      </c>
      <c r="Q407" s="9">
        <v>4.7339781510004897E-2</v>
      </c>
      <c r="R407">
        <f>-LOG10(Table7[[#This Row],[Consortia FDR]])</f>
        <v>1.3247737508264164</v>
      </c>
      <c r="T407" t="s">
        <v>45</v>
      </c>
      <c r="U407" t="s">
        <v>896</v>
      </c>
      <c r="V407" t="s">
        <v>837</v>
      </c>
    </row>
    <row r="408" spans="1:27" x14ac:dyDescent="0.35">
      <c r="A408" t="s">
        <v>1675</v>
      </c>
      <c r="B408" t="s">
        <v>470</v>
      </c>
      <c r="C408" s="9">
        <v>2.8547549845993999E-2</v>
      </c>
      <c r="D408" s="21">
        <v>1.7975861766994199</v>
      </c>
      <c r="E408" s="21">
        <v>2.00707987481538E-2</v>
      </c>
      <c r="F408">
        <f>-LOG10(Table4[[#This Row],[Consortia FDR2]])</f>
        <v>1.6974353437550163</v>
      </c>
      <c r="H408" s="14" t="s">
        <v>2299</v>
      </c>
      <c r="I408" s="1" t="s">
        <v>590</v>
      </c>
      <c r="J408" s="9">
        <v>1.7119460443246299</v>
      </c>
      <c r="K408" s="9">
        <v>2.1647203035365999E-2</v>
      </c>
      <c r="L408">
        <f>-LOG10(Table6[[#This Row],[Consortia FDR]])</f>
        <v>1.6645982094619953</v>
      </c>
      <c r="N408" s="14" t="s">
        <v>2033</v>
      </c>
      <c r="O408" s="1" t="s">
        <v>843</v>
      </c>
      <c r="P408" s="9">
        <v>1.2444402124360501</v>
      </c>
      <c r="Q408" s="9">
        <v>4.7502406779860701E-2</v>
      </c>
      <c r="R408">
        <f>-LOG10(Table7[[#This Row],[Consortia FDR]])</f>
        <v>1.3232843856439205</v>
      </c>
      <c r="T408" t="s">
        <v>66</v>
      </c>
      <c r="U408" t="s">
        <v>179</v>
      </c>
      <c r="V408" t="s">
        <v>945</v>
      </c>
    </row>
    <row r="409" spans="1:27" x14ac:dyDescent="0.35">
      <c r="A409" t="s">
        <v>1582</v>
      </c>
      <c r="B409" t="s">
        <v>1004</v>
      </c>
      <c r="C409" s="9">
        <v>2.0991973125253499E-2</v>
      </c>
      <c r="D409" s="21">
        <v>1.3809199296479999</v>
      </c>
      <c r="E409" s="21">
        <v>2.0182532314542399E-2</v>
      </c>
      <c r="F409">
        <f>-LOG10(Table4[[#This Row],[Consortia FDR2]])</f>
        <v>1.6950243434888554</v>
      </c>
      <c r="H409" s="14" t="s">
        <v>2388</v>
      </c>
      <c r="I409" s="1" t="s">
        <v>760</v>
      </c>
      <c r="J409" s="9">
        <v>1.4189293357949599</v>
      </c>
      <c r="K409" s="9">
        <v>2.1647203035365999E-2</v>
      </c>
      <c r="L409">
        <f>-LOG10(Table6[[#This Row],[Consortia FDR]])</f>
        <v>1.6645982094619953</v>
      </c>
      <c r="N409" s="14" t="s">
        <v>2048</v>
      </c>
      <c r="O409" s="1" t="s">
        <v>864</v>
      </c>
      <c r="P409" s="9">
        <v>-1.5205645951059501</v>
      </c>
      <c r="Q409" s="9">
        <v>4.7523702610525097E-2</v>
      </c>
      <c r="R409">
        <f>-LOG10(Table7[[#This Row],[Consortia FDR]])</f>
        <v>1.3230897304705318</v>
      </c>
      <c r="T409" t="s">
        <v>837</v>
      </c>
      <c r="U409" t="s">
        <v>192</v>
      </c>
      <c r="V409" t="s">
        <v>247</v>
      </c>
    </row>
    <row r="410" spans="1:27" x14ac:dyDescent="0.35">
      <c r="A410" t="s">
        <v>1630</v>
      </c>
      <c r="B410" t="s">
        <v>408</v>
      </c>
      <c r="C410" s="9">
        <v>2.47114368352679E-2</v>
      </c>
      <c r="D410" s="21">
        <v>1.6050561958444201</v>
      </c>
      <c r="E410" s="21">
        <v>2.0182532314542399E-2</v>
      </c>
      <c r="F410">
        <f>-LOG10(Table4[[#This Row],[Consortia FDR2]])</f>
        <v>1.6950243434888554</v>
      </c>
      <c r="H410" s="14" t="s">
        <v>129</v>
      </c>
      <c r="I410" s="1" t="s">
        <v>129</v>
      </c>
      <c r="J410" s="9">
        <v>2.0208379525957998</v>
      </c>
      <c r="K410" s="9">
        <v>2.1800056410031701E-2</v>
      </c>
      <c r="L410">
        <f>-LOG10(Table6[[#This Row],[Consortia FDR]])</f>
        <v>1.6615423826094413</v>
      </c>
      <c r="N410" s="14" t="s">
        <v>2385</v>
      </c>
      <c r="O410" s="1" t="s">
        <v>752</v>
      </c>
      <c r="P410" s="9">
        <v>1.1721718789242599</v>
      </c>
      <c r="Q410" s="9">
        <v>4.7523702610525097E-2</v>
      </c>
      <c r="R410">
        <f>-LOG10(Table7[[#This Row],[Consortia FDR]])</f>
        <v>1.3230897304705318</v>
      </c>
      <c r="T410" t="s">
        <v>2030</v>
      </c>
      <c r="U410" t="s">
        <v>909</v>
      </c>
      <c r="V410" t="s">
        <v>326</v>
      </c>
    </row>
    <row r="411" spans="1:27" x14ac:dyDescent="0.35">
      <c r="A411" t="s">
        <v>1516</v>
      </c>
      <c r="B411" t="s">
        <v>282</v>
      </c>
      <c r="C411" s="9">
        <v>1.6434236223705399E-2</v>
      </c>
      <c r="D411" s="21">
        <v>1.47271907651166</v>
      </c>
      <c r="E411" s="21">
        <v>2.0225872438665801E-2</v>
      </c>
      <c r="F411">
        <f>-LOG10(Table4[[#This Row],[Consortia FDR2]])</f>
        <v>1.6940927361124043</v>
      </c>
      <c r="H411" s="14" t="s">
        <v>2070</v>
      </c>
      <c r="I411" s="1" t="s">
        <v>151</v>
      </c>
      <c r="J411" s="9">
        <v>-1.9696599422946699</v>
      </c>
      <c r="K411" s="9">
        <v>2.1800056410031701E-2</v>
      </c>
      <c r="L411">
        <f>-LOG10(Table6[[#This Row],[Consortia FDR]])</f>
        <v>1.6615423826094413</v>
      </c>
      <c r="N411" s="14" t="s">
        <v>2179</v>
      </c>
      <c r="O411" s="1" t="s">
        <v>340</v>
      </c>
      <c r="P411" s="9">
        <v>2.2131858619162399</v>
      </c>
      <c r="Q411" s="9">
        <v>4.7695575650908699E-2</v>
      </c>
      <c r="R411">
        <f>-LOG10(Table7[[#This Row],[Consortia FDR]])</f>
        <v>1.321521905226418</v>
      </c>
      <c r="T411" t="s">
        <v>843</v>
      </c>
      <c r="U411" t="s">
        <v>200</v>
      </c>
      <c r="V411" t="s">
        <v>374</v>
      </c>
    </row>
    <row r="412" spans="1:27" x14ac:dyDescent="0.35">
      <c r="A412" t="s">
        <v>2168</v>
      </c>
      <c r="B412" t="s">
        <v>986</v>
      </c>
      <c r="C412" s="9">
        <v>1.8462232271433499E-2</v>
      </c>
      <c r="D412" s="21">
        <v>1.44318237460097</v>
      </c>
      <c r="E412" s="21">
        <v>2.0271584255453501E-2</v>
      </c>
      <c r="F412">
        <f>-LOG10(Table4[[#This Row],[Consortia FDR2]])</f>
        <v>1.6931123091996778</v>
      </c>
      <c r="H412" s="14" t="s">
        <v>1361</v>
      </c>
      <c r="I412" s="1" t="s">
        <v>858</v>
      </c>
      <c r="J412" s="9">
        <v>2.0933908277584599</v>
      </c>
      <c r="K412" s="9">
        <v>2.1802853381980399E-2</v>
      </c>
      <c r="L412">
        <f>-LOG10(Table6[[#This Row],[Consortia FDR]])</f>
        <v>1.6614866657093161</v>
      </c>
      <c r="N412" s="14" t="s">
        <v>2204</v>
      </c>
      <c r="O412" s="1" t="s">
        <v>385</v>
      </c>
      <c r="P412" s="9">
        <v>1.2556209213087</v>
      </c>
      <c r="Q412" s="9">
        <v>4.7722425721694703E-2</v>
      </c>
      <c r="R412">
        <f>-LOG10(Table7[[#This Row],[Consortia FDR]])</f>
        <v>1.3212774893358918</v>
      </c>
      <c r="T412" t="s">
        <v>846</v>
      </c>
      <c r="U412" t="s">
        <v>206</v>
      </c>
      <c r="V412" t="s">
        <v>387</v>
      </c>
    </row>
    <row r="413" spans="1:27" x14ac:dyDescent="0.35">
      <c r="A413" t="s">
        <v>1394</v>
      </c>
      <c r="B413" t="s">
        <v>138</v>
      </c>
      <c r="C413" s="9">
        <v>6.4151572795786097E-3</v>
      </c>
      <c r="D413" s="21">
        <v>1.3953066272018899</v>
      </c>
      <c r="E413" s="21">
        <v>2.0572193606228799E-2</v>
      </c>
      <c r="F413">
        <f>-LOG10(Table4[[#This Row],[Consortia FDR2]])</f>
        <v>1.6867193971585901</v>
      </c>
      <c r="H413" s="14" t="s">
        <v>1730</v>
      </c>
      <c r="I413" s="1" t="s">
        <v>1084</v>
      </c>
      <c r="J413" s="9">
        <v>1.35348142421634</v>
      </c>
      <c r="K413" s="9">
        <v>2.1864423606226199E-2</v>
      </c>
      <c r="L413">
        <f>-LOG10(Table6[[#This Row],[Consortia FDR]])</f>
        <v>1.6602619671155974</v>
      </c>
      <c r="N413" s="14" t="s">
        <v>2417</v>
      </c>
      <c r="O413" s="1" t="s">
        <v>806</v>
      </c>
      <c r="P413" s="9">
        <v>-1.4301948767228101</v>
      </c>
      <c r="Q413" s="9">
        <v>4.7945262591347203E-2</v>
      </c>
      <c r="R413">
        <f>-LOG10(Table7[[#This Row],[Consortia FDR]])</f>
        <v>1.3192542984428293</v>
      </c>
      <c r="T413" t="s">
        <v>99</v>
      </c>
      <c r="U413" t="s">
        <v>213</v>
      </c>
      <c r="V413" t="s">
        <v>435</v>
      </c>
    </row>
    <row r="414" spans="1:27" x14ac:dyDescent="0.35">
      <c r="A414" t="s">
        <v>922</v>
      </c>
      <c r="B414" t="s">
        <v>922</v>
      </c>
      <c r="C414" s="9">
        <v>1.18636235238098E-2</v>
      </c>
      <c r="D414" s="21">
        <v>1.26262983054936</v>
      </c>
      <c r="E414" s="21">
        <v>2.0586562033742099E-2</v>
      </c>
      <c r="F414">
        <f>-LOG10(Table4[[#This Row],[Consortia FDR2]])</f>
        <v>1.6864161747244266</v>
      </c>
      <c r="H414" s="14" t="s">
        <v>2288</v>
      </c>
      <c r="I414" s="1" t="s">
        <v>570</v>
      </c>
      <c r="J414" s="9">
        <v>1.50725832749107</v>
      </c>
      <c r="K414" s="9">
        <v>2.1864423606226199E-2</v>
      </c>
      <c r="L414">
        <f>-LOG10(Table6[[#This Row],[Consortia FDR]])</f>
        <v>1.6602619671155974</v>
      </c>
      <c r="N414" s="14" t="s">
        <v>2283</v>
      </c>
      <c r="O414" s="1" t="s">
        <v>1099</v>
      </c>
      <c r="P414" s="9">
        <v>1.34020485933412</v>
      </c>
      <c r="Q414" s="9">
        <v>4.8054132712328897E-2</v>
      </c>
      <c r="R414">
        <f>-LOG10(Table7[[#This Row],[Consortia FDR]])</f>
        <v>1.3182692565494536</v>
      </c>
      <c r="T414" t="s">
        <v>118</v>
      </c>
      <c r="U414" t="s">
        <v>216</v>
      </c>
      <c r="V414" t="s">
        <v>467</v>
      </c>
    </row>
    <row r="415" spans="1:27" x14ac:dyDescent="0.35">
      <c r="A415" t="s">
        <v>2100</v>
      </c>
      <c r="B415" t="s">
        <v>921</v>
      </c>
      <c r="C415" s="9">
        <v>1.16140827740214E-2</v>
      </c>
      <c r="D415" s="21">
        <v>-1.41968169991299</v>
      </c>
      <c r="E415" s="21">
        <v>2.07847561761801E-2</v>
      </c>
      <c r="F415">
        <f>-LOG10(Table4[[#This Row],[Consortia FDR2]])</f>
        <v>1.682255065791427</v>
      </c>
      <c r="H415" s="14" t="s">
        <v>1310</v>
      </c>
      <c r="I415" s="1" t="s">
        <v>827</v>
      </c>
      <c r="J415" s="9">
        <v>1.3717514977977301</v>
      </c>
      <c r="K415" s="9">
        <v>2.1883060252297699E-2</v>
      </c>
      <c r="L415">
        <f>-LOG10(Table6[[#This Row],[Consortia FDR]])</f>
        <v>1.6598919438673652</v>
      </c>
      <c r="N415" s="14" t="s">
        <v>2111</v>
      </c>
      <c r="O415" s="1" t="s">
        <v>933</v>
      </c>
      <c r="P415" s="9">
        <v>1.2381364606987699</v>
      </c>
      <c r="Q415" s="9">
        <v>4.8267628292060799E-2</v>
      </c>
      <c r="R415">
        <f>-LOG10(Table7[[#This Row],[Consortia FDR]])</f>
        <v>1.3163440404184348</v>
      </c>
      <c r="T415" t="s">
        <v>135</v>
      </c>
      <c r="U415" t="s">
        <v>939</v>
      </c>
      <c r="V415" t="s">
        <v>1072</v>
      </c>
    </row>
    <row r="416" spans="1:27" x14ac:dyDescent="0.35">
      <c r="A416" t="s">
        <v>1600</v>
      </c>
      <c r="B416" t="s">
        <v>377</v>
      </c>
      <c r="C416" s="9">
        <v>2.2231321688472701E-2</v>
      </c>
      <c r="D416" s="21">
        <v>1.7961196506613699</v>
      </c>
      <c r="E416" s="21">
        <v>2.07847561761801E-2</v>
      </c>
      <c r="F416">
        <f>-LOG10(Table4[[#This Row],[Consortia FDR2]])</f>
        <v>1.682255065791427</v>
      </c>
      <c r="H416" s="14" t="s">
        <v>1855</v>
      </c>
      <c r="I416" s="1" t="s">
        <v>28</v>
      </c>
      <c r="J416" s="9">
        <v>1.32631192364483</v>
      </c>
      <c r="K416" s="9">
        <v>2.1883060252297699E-2</v>
      </c>
      <c r="L416">
        <f>-LOG10(Table6[[#This Row],[Consortia FDR]])</f>
        <v>1.6598919438673652</v>
      </c>
      <c r="N416" s="14" t="s">
        <v>2312</v>
      </c>
      <c r="O416" s="1" t="s">
        <v>610</v>
      </c>
      <c r="P416" s="9">
        <v>1.2577122224499799</v>
      </c>
      <c r="Q416" s="9">
        <v>4.8267628292060799E-2</v>
      </c>
      <c r="R416">
        <f>-LOG10(Table7[[#This Row],[Consortia FDR]])</f>
        <v>1.3163440404184348</v>
      </c>
      <c r="T416" t="s">
        <v>879</v>
      </c>
      <c r="U416" t="s">
        <v>253</v>
      </c>
      <c r="V416" t="s">
        <v>503</v>
      </c>
    </row>
    <row r="417" spans="1:22" x14ac:dyDescent="0.35">
      <c r="A417" t="s">
        <v>2255</v>
      </c>
      <c r="B417" t="s">
        <v>490</v>
      </c>
      <c r="C417" s="9">
        <v>3.0116713628155E-2</v>
      </c>
      <c r="D417" s="21">
        <v>1.42393318260686</v>
      </c>
      <c r="E417" s="21">
        <v>2.07847561761801E-2</v>
      </c>
      <c r="F417">
        <f>-LOG10(Table4[[#This Row],[Consortia FDR2]])</f>
        <v>1.682255065791427</v>
      </c>
      <c r="H417" s="14" t="s">
        <v>2381</v>
      </c>
      <c r="I417" s="1" t="s">
        <v>742</v>
      </c>
      <c r="J417" s="9">
        <v>-1.28575987069997</v>
      </c>
      <c r="K417" s="9">
        <v>2.1883060252297699E-2</v>
      </c>
      <c r="L417">
        <f>-LOG10(Table6[[#This Row],[Consortia FDR]])</f>
        <v>1.6598919438673652</v>
      </c>
      <c r="N417" s="14" t="s">
        <v>2075</v>
      </c>
      <c r="O417" s="1" t="s">
        <v>159</v>
      </c>
      <c r="P417" s="9">
        <v>1.2438005784460899</v>
      </c>
      <c r="Q417" s="9">
        <v>4.8443925098147801E-2</v>
      </c>
      <c r="R417">
        <f>-LOG10(Table7[[#This Row],[Consortia FDR]])</f>
        <v>1.3147606760284418</v>
      </c>
      <c r="T417" t="s">
        <v>150</v>
      </c>
      <c r="U417" t="s">
        <v>1010</v>
      </c>
      <c r="V417" t="s">
        <v>590</v>
      </c>
    </row>
    <row r="418" spans="1:22" x14ac:dyDescent="0.35">
      <c r="A418" t="s">
        <v>1980</v>
      </c>
      <c r="B418" t="s">
        <v>785</v>
      </c>
      <c r="C418" s="9">
        <v>4.8267628292060799E-2</v>
      </c>
      <c r="D418" s="21">
        <v>1.9161224449218599</v>
      </c>
      <c r="E418" s="21">
        <v>2.07847561761801E-2</v>
      </c>
      <c r="F418">
        <f>-LOG10(Table4[[#This Row],[Consortia FDR2]])</f>
        <v>1.682255065791427</v>
      </c>
      <c r="H418" s="14" t="s">
        <v>951</v>
      </c>
      <c r="I418" s="1" t="s">
        <v>951</v>
      </c>
      <c r="J418" s="9">
        <v>1.55953633885175</v>
      </c>
      <c r="K418" s="9">
        <v>2.1896734334431098E-2</v>
      </c>
      <c r="L418">
        <f>-LOG10(Table6[[#This Row],[Consortia FDR]])</f>
        <v>1.6596206507439142</v>
      </c>
      <c r="N418" s="14" t="s">
        <v>1090</v>
      </c>
      <c r="O418" s="1" t="s">
        <v>1090</v>
      </c>
      <c r="P418" s="9">
        <v>2.2873066608929502</v>
      </c>
      <c r="Q418" s="9">
        <v>4.8497777211093197E-2</v>
      </c>
      <c r="R418">
        <f>-LOG10(Table7[[#This Row],[Consortia FDR]])</f>
        <v>1.3142781658735827</v>
      </c>
      <c r="T418" t="s">
        <v>896</v>
      </c>
      <c r="U418" t="s">
        <v>376</v>
      </c>
      <c r="V418" t="s">
        <v>1146</v>
      </c>
    </row>
    <row r="419" spans="1:22" x14ac:dyDescent="0.35">
      <c r="A419" t="s">
        <v>1637</v>
      </c>
      <c r="B419" t="s">
        <v>420</v>
      </c>
      <c r="C419" s="9">
        <v>2.5480622180753101E-2</v>
      </c>
      <c r="D419" s="21">
        <v>1.7787288476666301</v>
      </c>
      <c r="E419" s="21">
        <v>2.0991973125253499E-2</v>
      </c>
      <c r="F419">
        <f>-LOG10(Table4[[#This Row],[Consortia FDR2]])</f>
        <v>1.6779467383048901</v>
      </c>
      <c r="H419" s="14" t="s">
        <v>1478</v>
      </c>
      <c r="I419" s="1" t="s">
        <v>937</v>
      </c>
      <c r="J419" s="9">
        <v>1.29931436087937</v>
      </c>
      <c r="K419" s="9">
        <v>2.1905474410961301E-2</v>
      </c>
      <c r="L419">
        <f>-LOG10(Table6[[#This Row],[Consortia FDR]])</f>
        <v>1.659447336787035</v>
      </c>
      <c r="N419" s="14" t="s">
        <v>2380</v>
      </c>
      <c r="O419" s="1" t="s">
        <v>741</v>
      </c>
      <c r="P419" s="9">
        <v>-1.2237906045921201</v>
      </c>
      <c r="Q419" s="9">
        <v>4.86173069948257E-2</v>
      </c>
      <c r="R419">
        <f>-LOG10(Table7[[#This Row],[Consortia FDR]])</f>
        <v>1.3132091012244465</v>
      </c>
      <c r="T419" t="s">
        <v>178</v>
      </c>
      <c r="U419" t="s">
        <v>410</v>
      </c>
      <c r="V419" t="s">
        <v>701</v>
      </c>
    </row>
    <row r="420" spans="1:22" x14ac:dyDescent="0.35">
      <c r="A420" t="s">
        <v>2263</v>
      </c>
      <c r="B420" t="s">
        <v>503</v>
      </c>
      <c r="C420" s="9">
        <v>3.0509289228879501E-2</v>
      </c>
      <c r="D420" s="21">
        <v>1.8329238433381601</v>
      </c>
      <c r="E420" s="21">
        <v>2.0991973125253499E-2</v>
      </c>
      <c r="F420">
        <f>-LOG10(Table4[[#This Row],[Consortia FDR2]])</f>
        <v>1.6779467383048901</v>
      </c>
      <c r="H420" s="14" t="s">
        <v>1386</v>
      </c>
      <c r="I420" s="1" t="s">
        <v>876</v>
      </c>
      <c r="J420" s="9">
        <v>1.36762665408659</v>
      </c>
      <c r="K420" s="9">
        <v>2.2231321688472701E-2</v>
      </c>
      <c r="L420">
        <f>-LOG10(Table6[[#This Row],[Consortia FDR]])</f>
        <v>1.6530347170154731</v>
      </c>
      <c r="N420" s="14" t="s">
        <v>2208</v>
      </c>
      <c r="O420" s="1" t="s">
        <v>1024</v>
      </c>
      <c r="P420" s="9">
        <v>1.23027761225786</v>
      </c>
      <c r="Q420" s="9">
        <v>4.87679730275863E-2</v>
      </c>
      <c r="R420">
        <f>-LOG10(Table7[[#This Row],[Consortia FDR]])</f>
        <v>1.3118652948744634</v>
      </c>
      <c r="T420" t="s">
        <v>179</v>
      </c>
      <c r="U420" t="s">
        <v>443</v>
      </c>
    </row>
    <row r="421" spans="1:22" x14ac:dyDescent="0.35">
      <c r="A421" t="s">
        <v>1740</v>
      </c>
      <c r="B421" t="s">
        <v>1089</v>
      </c>
      <c r="C421" s="9">
        <v>3.1810646347277899E-2</v>
      </c>
      <c r="D421" s="21">
        <v>1.4000441236444601</v>
      </c>
      <c r="E421" s="21">
        <v>2.0991973125253499E-2</v>
      </c>
      <c r="F421">
        <f>-LOG10(Table4[[#This Row],[Consortia FDR2]])</f>
        <v>1.6779467383048901</v>
      </c>
      <c r="H421" s="14" t="s">
        <v>2102</v>
      </c>
      <c r="I421" s="1" t="s">
        <v>926</v>
      </c>
      <c r="J421" s="9">
        <v>1.26849457551263</v>
      </c>
      <c r="K421" s="9">
        <v>2.2231321688472701E-2</v>
      </c>
      <c r="L421">
        <f>-LOG10(Table6[[#This Row],[Consortia FDR]])</f>
        <v>1.6530347170154731</v>
      </c>
      <c r="N421" s="14" t="s">
        <v>2264</v>
      </c>
      <c r="O421" s="1" t="s">
        <v>505</v>
      </c>
      <c r="P421" s="9">
        <v>1.36099070315358</v>
      </c>
      <c r="Q421" s="9">
        <v>4.8778019254537598E-2</v>
      </c>
      <c r="R421">
        <f>-LOG10(Table7[[#This Row],[Consortia FDR]])</f>
        <v>1.311775839206583</v>
      </c>
      <c r="T421" t="s">
        <v>192</v>
      </c>
      <c r="U421" t="s">
        <v>478</v>
      </c>
    </row>
    <row r="422" spans="1:22" x14ac:dyDescent="0.35">
      <c r="A422" t="s">
        <v>2308</v>
      </c>
      <c r="B422" t="s">
        <v>1140</v>
      </c>
      <c r="C422" s="9">
        <v>3.6477917809587201E-2</v>
      </c>
      <c r="D422" s="21">
        <v>-1.38125672295822</v>
      </c>
      <c r="E422" s="21">
        <v>2.0991973125253499E-2</v>
      </c>
      <c r="F422">
        <f>-LOG10(Table4[[#This Row],[Consortia FDR2]])</f>
        <v>1.6779467383048901</v>
      </c>
      <c r="H422" s="14" t="s">
        <v>2183</v>
      </c>
      <c r="I422" s="1" t="s">
        <v>347</v>
      </c>
      <c r="J422" s="9">
        <v>-1.3268889635511101</v>
      </c>
      <c r="K422" s="9">
        <v>2.2231321688472701E-2</v>
      </c>
      <c r="L422">
        <f>-LOG10(Table6[[#This Row],[Consortia FDR]])</f>
        <v>1.6530347170154731</v>
      </c>
      <c r="N422" s="14" t="s">
        <v>2104</v>
      </c>
      <c r="O422" s="1" t="s">
        <v>216</v>
      </c>
      <c r="P422" s="9">
        <v>1.34720042378099</v>
      </c>
      <c r="Q422" s="9">
        <v>4.8790549778588599E-2</v>
      </c>
      <c r="R422">
        <f>-LOG10(Table7[[#This Row],[Consortia FDR]])</f>
        <v>1.3116642881705363</v>
      </c>
      <c r="T422" t="s">
        <v>909</v>
      </c>
      <c r="U422" t="s">
        <v>505</v>
      </c>
    </row>
    <row r="423" spans="1:22" x14ac:dyDescent="0.35">
      <c r="A423" t="s">
        <v>1920</v>
      </c>
      <c r="B423" t="s">
        <v>711</v>
      </c>
      <c r="C423" s="9">
        <v>4.4273168271601999E-2</v>
      </c>
      <c r="D423" s="21">
        <v>1.3431608207386601</v>
      </c>
      <c r="E423" s="21">
        <v>2.0991973125253499E-2</v>
      </c>
      <c r="F423">
        <f>-LOG10(Table4[[#This Row],[Consortia FDR2]])</f>
        <v>1.6779467383048901</v>
      </c>
      <c r="H423" s="14" t="s">
        <v>366</v>
      </c>
      <c r="I423" s="1" t="s">
        <v>366</v>
      </c>
      <c r="J423" s="9">
        <v>1.8037552487919399</v>
      </c>
      <c r="K423" s="9">
        <v>2.2231321688472701E-2</v>
      </c>
      <c r="L423">
        <f>-LOG10(Table6[[#This Row],[Consortia FDR]])</f>
        <v>1.6530347170154731</v>
      </c>
      <c r="N423" s="14" t="s">
        <v>2315</v>
      </c>
      <c r="O423" s="1" t="s">
        <v>624</v>
      </c>
      <c r="P423" s="9">
        <v>-1.3691299372749499</v>
      </c>
      <c r="Q423" s="9">
        <v>4.8790549778588599E-2</v>
      </c>
      <c r="R423">
        <f>-LOG10(Table7[[#This Row],[Consortia FDR]])</f>
        <v>1.3116642881705363</v>
      </c>
      <c r="T423" t="s">
        <v>200</v>
      </c>
      <c r="U423" t="s">
        <v>508</v>
      </c>
    </row>
    <row r="424" spans="1:22" x14ac:dyDescent="0.35">
      <c r="A424" t="s">
        <v>2006</v>
      </c>
      <c r="B424" t="s">
        <v>814</v>
      </c>
      <c r="C424" s="9">
        <v>4.9372667938427303E-2</v>
      </c>
      <c r="D424" s="21">
        <v>-1.7848198689719099</v>
      </c>
      <c r="E424" s="21">
        <v>2.0991973125253499E-2</v>
      </c>
      <c r="F424">
        <f>-LOG10(Table4[[#This Row],[Consortia FDR2]])</f>
        <v>1.6779467383048901</v>
      </c>
      <c r="H424" s="14" t="s">
        <v>1632</v>
      </c>
      <c r="I424" s="1" t="s">
        <v>412</v>
      </c>
      <c r="J424" s="9">
        <v>3.1274442724912901</v>
      </c>
      <c r="K424" s="9">
        <v>2.2231321688472701E-2</v>
      </c>
      <c r="L424">
        <f>-LOG10(Table6[[#This Row],[Consortia FDR]])</f>
        <v>1.6530347170154731</v>
      </c>
      <c r="N424" s="14" t="s">
        <v>2117</v>
      </c>
      <c r="O424" s="1" t="s">
        <v>233</v>
      </c>
      <c r="P424" s="9">
        <v>1.3238905610298499</v>
      </c>
      <c r="Q424" s="9">
        <v>4.8828680917403E-2</v>
      </c>
      <c r="R424">
        <f>-LOG10(Table7[[#This Row],[Consortia FDR]])</f>
        <v>1.3113250078074368</v>
      </c>
      <c r="T424" t="s">
        <v>919</v>
      </c>
      <c r="U424" t="s">
        <v>22</v>
      </c>
    </row>
    <row r="425" spans="1:22" x14ac:dyDescent="0.35">
      <c r="A425" t="s">
        <v>2289</v>
      </c>
      <c r="B425" t="s">
        <v>1112</v>
      </c>
      <c r="C425" s="9">
        <v>3.4123164073219601E-2</v>
      </c>
      <c r="D425" s="21">
        <v>1.5124626146109601</v>
      </c>
      <c r="E425" s="21">
        <v>2.105609947539E-2</v>
      </c>
      <c r="F425">
        <f>-LOG10(Table4[[#This Row],[Consortia FDR2]])</f>
        <v>1.6766220763226491</v>
      </c>
      <c r="H425" s="14" t="s">
        <v>1058</v>
      </c>
      <c r="I425" s="1" t="s">
        <v>1058</v>
      </c>
      <c r="J425" s="9">
        <v>1.7407201584221199</v>
      </c>
      <c r="K425" s="9">
        <v>2.2231321688472701E-2</v>
      </c>
      <c r="L425">
        <f>-LOG10(Table6[[#This Row],[Consortia FDR]])</f>
        <v>1.6530347170154731</v>
      </c>
      <c r="N425" s="14" t="s">
        <v>2278</v>
      </c>
      <c r="O425" s="1" t="s">
        <v>550</v>
      </c>
      <c r="P425" s="9">
        <v>-1.8460001085805999</v>
      </c>
      <c r="Q425" s="9">
        <v>4.8828680917403E-2</v>
      </c>
      <c r="R425">
        <f>-LOG10(Table7[[#This Row],[Consortia FDR]])</f>
        <v>1.3113250078074368</v>
      </c>
      <c r="T425" t="s">
        <v>205</v>
      </c>
      <c r="U425" t="s">
        <v>1132</v>
      </c>
    </row>
    <row r="426" spans="1:22" x14ac:dyDescent="0.35">
      <c r="A426" t="s">
        <v>2116</v>
      </c>
      <c r="B426" t="s">
        <v>939</v>
      </c>
      <c r="C426" s="9">
        <v>1.36013692803237E-2</v>
      </c>
      <c r="D426" s="21">
        <v>1.5087473937198499</v>
      </c>
      <c r="E426" s="21">
        <v>2.1313597798516E-2</v>
      </c>
      <c r="F426">
        <f>-LOG10(Table4[[#This Row],[Consortia FDR2]])</f>
        <v>1.6713432339011232</v>
      </c>
      <c r="H426" s="14" t="s">
        <v>1713</v>
      </c>
      <c r="I426" s="1" t="s">
        <v>1080</v>
      </c>
      <c r="J426" s="9">
        <v>1.4560701193808301</v>
      </c>
      <c r="K426" s="9">
        <v>2.2231321688472701E-2</v>
      </c>
      <c r="L426">
        <f>-LOG10(Table6[[#This Row],[Consortia FDR]])</f>
        <v>1.6530347170154731</v>
      </c>
      <c r="N426" s="14" t="s">
        <v>2176</v>
      </c>
      <c r="O426" s="1" t="s">
        <v>333</v>
      </c>
      <c r="P426" s="9">
        <v>1.21192024626288</v>
      </c>
      <c r="Q426" s="9">
        <v>4.8842153379832901E-2</v>
      </c>
      <c r="R426">
        <f>-LOG10(Table7[[#This Row],[Consortia FDR]])</f>
        <v>1.3112051968900802</v>
      </c>
      <c r="T426" t="s">
        <v>206</v>
      </c>
      <c r="U426" t="s">
        <v>611</v>
      </c>
    </row>
    <row r="427" spans="1:22" x14ac:dyDescent="0.35">
      <c r="A427" t="s">
        <v>1924</v>
      </c>
      <c r="B427" t="s">
        <v>1219</v>
      </c>
      <c r="C427" s="9">
        <v>4.4284560995881198E-2</v>
      </c>
      <c r="D427" s="21">
        <v>1.34938363258075</v>
      </c>
      <c r="E427" s="21">
        <v>2.1313597798516E-2</v>
      </c>
      <c r="F427">
        <f>-LOG10(Table4[[#This Row],[Consortia FDR2]])</f>
        <v>1.6713432339011232</v>
      </c>
      <c r="H427" s="14" t="s">
        <v>2291</v>
      </c>
      <c r="I427" s="1" t="s">
        <v>572</v>
      </c>
      <c r="J427" s="9">
        <v>1.38278638607143</v>
      </c>
      <c r="K427" s="9">
        <v>2.2231321688472701E-2</v>
      </c>
      <c r="L427">
        <f>-LOG10(Table6[[#This Row],[Consortia FDR]])</f>
        <v>1.6530347170154731</v>
      </c>
      <c r="N427" s="14" t="s">
        <v>2063</v>
      </c>
      <c r="O427" s="1" t="s">
        <v>880</v>
      </c>
      <c r="P427" s="9">
        <v>1.5182122710452799</v>
      </c>
      <c r="Q427" s="9">
        <v>4.8878369403843901E-2</v>
      </c>
      <c r="R427">
        <f>-LOG10(Table7[[#This Row],[Consortia FDR]])</f>
        <v>1.3108832907099552</v>
      </c>
      <c r="T427" t="s">
        <v>213</v>
      </c>
      <c r="U427" t="s">
        <v>1159</v>
      </c>
    </row>
    <row r="428" spans="1:22" x14ac:dyDescent="0.35">
      <c r="A428" t="s">
        <v>2170</v>
      </c>
      <c r="B428" t="s">
        <v>326</v>
      </c>
      <c r="C428" s="9">
        <v>1.8583321202167501E-2</v>
      </c>
      <c r="D428" s="21">
        <v>1.7834540064939</v>
      </c>
      <c r="E428" s="21">
        <v>2.1396265761968701E-2</v>
      </c>
      <c r="F428">
        <f>-LOG10(Table4[[#This Row],[Consortia FDR2]])</f>
        <v>1.6696620163930378</v>
      </c>
      <c r="H428" s="14" t="s">
        <v>1886</v>
      </c>
      <c r="I428" s="1" t="s">
        <v>678</v>
      </c>
      <c r="J428" s="9">
        <v>-1.6215118611461401</v>
      </c>
      <c r="K428" s="9">
        <v>2.2231321688472701E-2</v>
      </c>
      <c r="L428">
        <f>-LOG10(Table6[[#This Row],[Consortia FDR]])</f>
        <v>1.6530347170154731</v>
      </c>
      <c r="N428" s="14" t="s">
        <v>2219</v>
      </c>
      <c r="O428" s="1" t="s">
        <v>407</v>
      </c>
      <c r="P428" s="9">
        <v>-1.2574141453653001</v>
      </c>
      <c r="Q428" s="9">
        <v>4.8891329017404797E-2</v>
      </c>
      <c r="R428">
        <f>-LOG10(Table7[[#This Row],[Consortia FDR]])</f>
        <v>1.3107681571096488</v>
      </c>
      <c r="T428" t="s">
        <v>216</v>
      </c>
      <c r="U428" t="s">
        <v>656</v>
      </c>
    </row>
    <row r="429" spans="1:22" x14ac:dyDescent="0.35">
      <c r="A429" t="s">
        <v>2213</v>
      </c>
      <c r="B429" t="s">
        <v>398</v>
      </c>
      <c r="C429" s="9">
        <v>2.3601786647328E-2</v>
      </c>
      <c r="D429" s="21">
        <v>1.3660612811383801</v>
      </c>
      <c r="E429" s="21">
        <v>2.1444086544940798E-2</v>
      </c>
      <c r="F429">
        <f>-LOG10(Table4[[#This Row],[Consortia FDR2]])</f>
        <v>1.6686924486993713</v>
      </c>
      <c r="H429" s="14" t="s">
        <v>1928</v>
      </c>
      <c r="I429" s="1" t="s">
        <v>715</v>
      </c>
      <c r="J429" s="9">
        <v>1.3618106560787799</v>
      </c>
      <c r="K429" s="9">
        <v>2.2231321688472701E-2</v>
      </c>
      <c r="L429">
        <f>-LOG10(Table6[[#This Row],[Consortia FDR]])</f>
        <v>1.6530347170154731</v>
      </c>
      <c r="N429" s="14" t="s">
        <v>2031</v>
      </c>
      <c r="O429" s="1" t="s">
        <v>839</v>
      </c>
      <c r="P429" s="9">
        <v>-1.58721028787487</v>
      </c>
      <c r="Q429" s="9">
        <v>4.8918093699828698E-2</v>
      </c>
      <c r="R429">
        <f>-LOG10(Table7[[#This Row],[Consortia FDR]])</f>
        <v>1.3105304754251279</v>
      </c>
      <c r="T429" t="s">
        <v>5</v>
      </c>
      <c r="U429" t="s">
        <v>658</v>
      </c>
    </row>
    <row r="430" spans="1:22" x14ac:dyDescent="0.35">
      <c r="A430" t="s">
        <v>2191</v>
      </c>
      <c r="B430" t="s">
        <v>360</v>
      </c>
      <c r="C430" s="9">
        <v>2.1313597798516E-2</v>
      </c>
      <c r="D430" s="21">
        <v>2.10262948475614</v>
      </c>
      <c r="E430" s="21">
        <v>2.1612512288577999E-2</v>
      </c>
      <c r="F430">
        <f>-LOG10(Table4[[#This Row],[Consortia FDR2]])</f>
        <v>1.6652947467840662</v>
      </c>
      <c r="H430" s="14" t="s">
        <v>1436</v>
      </c>
      <c r="I430" s="1" t="s">
        <v>184</v>
      </c>
      <c r="J430" s="9">
        <v>1.7155635631252599</v>
      </c>
      <c r="K430" s="9">
        <v>2.22520620845841E-2</v>
      </c>
      <c r="L430">
        <f>-LOG10(Table6[[#This Row],[Consortia FDR]])</f>
        <v>1.6526297370219398</v>
      </c>
      <c r="N430" s="14" t="s">
        <v>2046</v>
      </c>
      <c r="O430" s="1" t="s">
        <v>860</v>
      </c>
      <c r="P430" s="9">
        <v>-1.32948113684566</v>
      </c>
      <c r="Q430" s="9">
        <v>4.8918093699828698E-2</v>
      </c>
      <c r="R430">
        <f>-LOG10(Table7[[#This Row],[Consortia FDR]])</f>
        <v>1.3105304754251279</v>
      </c>
      <c r="T430" t="s">
        <v>221</v>
      </c>
      <c r="U430" t="s">
        <v>1179</v>
      </c>
    </row>
    <row r="431" spans="1:22" x14ac:dyDescent="0.35">
      <c r="A431" t="s">
        <v>2299</v>
      </c>
      <c r="B431" t="s">
        <v>590</v>
      </c>
      <c r="C431" s="9">
        <v>3.51158662276988E-2</v>
      </c>
      <c r="D431" s="21">
        <v>1.7119460443246299</v>
      </c>
      <c r="E431" s="21">
        <v>2.1647203035365999E-2</v>
      </c>
      <c r="F431">
        <f>-LOG10(Table4[[#This Row],[Consortia FDR2]])</f>
        <v>1.6645982094619953</v>
      </c>
      <c r="H431" s="14" t="s">
        <v>2107</v>
      </c>
      <c r="I431" s="1" t="s">
        <v>5</v>
      </c>
      <c r="J431" s="9">
        <v>1.3925570928375299</v>
      </c>
      <c r="K431" s="9">
        <v>2.2293934657815401E-2</v>
      </c>
      <c r="L431">
        <f>-LOG10(Table6[[#This Row],[Consortia FDR]])</f>
        <v>1.6518132760969084</v>
      </c>
      <c r="N431" s="14" t="s">
        <v>2144</v>
      </c>
      <c r="O431" s="1" t="s">
        <v>281</v>
      </c>
      <c r="P431" s="9">
        <v>1.2799045411055501</v>
      </c>
      <c r="Q431" s="9">
        <v>4.8918093699828698E-2</v>
      </c>
      <c r="R431">
        <f>-LOG10(Table7[[#This Row],[Consortia FDR]])</f>
        <v>1.3105304754251279</v>
      </c>
      <c r="T431" t="s">
        <v>230</v>
      </c>
      <c r="U431" t="s">
        <v>669</v>
      </c>
    </row>
    <row r="432" spans="1:22" x14ac:dyDescent="0.35">
      <c r="A432" t="s">
        <v>2388</v>
      </c>
      <c r="B432" t="s">
        <v>760</v>
      </c>
      <c r="C432" s="9">
        <v>4.6880263032014001E-2</v>
      </c>
      <c r="D432" s="21">
        <v>1.4189293357949599</v>
      </c>
      <c r="E432" s="21">
        <v>2.1647203035365999E-2</v>
      </c>
      <c r="F432">
        <f>-LOG10(Table4[[#This Row],[Consortia FDR2]])</f>
        <v>1.6645982094619953</v>
      </c>
      <c r="H432" s="14" t="s">
        <v>2166</v>
      </c>
      <c r="I432" s="1" t="s">
        <v>315</v>
      </c>
      <c r="J432" s="9">
        <v>1.3224935992906901</v>
      </c>
      <c r="K432" s="9">
        <v>2.2293934657815401E-2</v>
      </c>
      <c r="L432">
        <f>-LOG10(Table6[[#This Row],[Consortia FDR]])</f>
        <v>1.6518132760969084</v>
      </c>
      <c r="N432" s="14" t="s">
        <v>2249</v>
      </c>
      <c r="O432" s="1" t="s">
        <v>476</v>
      </c>
      <c r="P432" s="9">
        <v>1.3170539615329</v>
      </c>
      <c r="Q432" s="9">
        <v>4.8918093699828698E-2</v>
      </c>
      <c r="R432">
        <f>-LOG10(Table7[[#This Row],[Consortia FDR]])</f>
        <v>1.3105304754251279</v>
      </c>
      <c r="T432" t="s">
        <v>939</v>
      </c>
      <c r="U432" t="s">
        <v>688</v>
      </c>
    </row>
    <row r="433" spans="1:21" x14ac:dyDescent="0.35">
      <c r="A433" t="s">
        <v>129</v>
      </c>
      <c r="B433" t="s">
        <v>129</v>
      </c>
      <c r="C433" s="9">
        <v>6.1084534485810098E-3</v>
      </c>
      <c r="D433" s="21">
        <v>2.0208379525957998</v>
      </c>
      <c r="E433" s="21">
        <v>2.1800056410031701E-2</v>
      </c>
      <c r="F433">
        <f>-LOG10(Table4[[#This Row],[Consortia FDR2]])</f>
        <v>1.6615423826094413</v>
      </c>
      <c r="H433" s="14" t="s">
        <v>2199</v>
      </c>
      <c r="I433" s="1" t="s">
        <v>376</v>
      </c>
      <c r="J433" s="9">
        <v>1.3381429917719501</v>
      </c>
      <c r="K433" s="9">
        <v>2.2293934657815401E-2</v>
      </c>
      <c r="L433">
        <f>-LOG10(Table6[[#This Row],[Consortia FDR]])</f>
        <v>1.6518132760969084</v>
      </c>
      <c r="N433" s="14" t="s">
        <v>2267</v>
      </c>
      <c r="O433" s="1" t="s">
        <v>20</v>
      </c>
      <c r="P433" s="9">
        <v>1.2558568910848</v>
      </c>
      <c r="Q433" s="9">
        <v>4.8918093699828698E-2</v>
      </c>
      <c r="R433">
        <f>-LOG10(Table7[[#This Row],[Consortia FDR]])</f>
        <v>1.3105304754251279</v>
      </c>
      <c r="T433" t="s">
        <v>235</v>
      </c>
      <c r="U433" t="s">
        <v>689</v>
      </c>
    </row>
    <row r="434" spans="1:21" x14ac:dyDescent="0.35">
      <c r="A434" t="s">
        <v>2070</v>
      </c>
      <c r="B434" t="s">
        <v>151</v>
      </c>
      <c r="C434" s="9">
        <v>6.9535754753748498E-3</v>
      </c>
      <c r="D434" s="21">
        <v>-1.9696599422946699</v>
      </c>
      <c r="E434" s="21">
        <v>2.1800056410031701E-2</v>
      </c>
      <c r="F434">
        <f>-LOG10(Table4[[#This Row],[Consortia FDR2]])</f>
        <v>1.6615423826094413</v>
      </c>
      <c r="H434" s="14" t="s">
        <v>1486</v>
      </c>
      <c r="I434" s="1" t="s">
        <v>238</v>
      </c>
      <c r="J434" s="9">
        <v>1.72046321272602</v>
      </c>
      <c r="K434" s="9">
        <v>2.22983963363577E-2</v>
      </c>
      <c r="L434">
        <f>-LOG10(Table6[[#This Row],[Consortia FDR]])</f>
        <v>1.6517263695668296</v>
      </c>
      <c r="N434" s="14" t="s">
        <v>2277</v>
      </c>
      <c r="O434" s="1" t="s">
        <v>548</v>
      </c>
      <c r="P434" s="9">
        <v>1.47482450937201</v>
      </c>
      <c r="Q434" s="9">
        <v>4.8918093699828698E-2</v>
      </c>
      <c r="R434">
        <f>-LOG10(Table7[[#This Row],[Consortia FDR]])</f>
        <v>1.3105304754251279</v>
      </c>
      <c r="T434" t="s">
        <v>945</v>
      </c>
      <c r="U434" t="s">
        <v>1226</v>
      </c>
    </row>
    <row r="435" spans="1:21" x14ac:dyDescent="0.35">
      <c r="A435" t="s">
        <v>1361</v>
      </c>
      <c r="B435" t="s">
        <v>858</v>
      </c>
      <c r="C435" s="9">
        <v>4.3758710522013699E-3</v>
      </c>
      <c r="D435" s="21">
        <v>2.0933908277584599</v>
      </c>
      <c r="E435" s="21">
        <v>2.1802853381980399E-2</v>
      </c>
      <c r="F435">
        <f>-LOG10(Table4[[#This Row],[Consortia FDR2]])</f>
        <v>1.6614866657093161</v>
      </c>
      <c r="H435" s="14" t="s">
        <v>2257</v>
      </c>
      <c r="I435" s="1" t="s">
        <v>498</v>
      </c>
      <c r="J435" s="9">
        <v>1.66059650322837</v>
      </c>
      <c r="K435" s="9">
        <v>2.22983963363577E-2</v>
      </c>
      <c r="L435">
        <f>-LOG10(Table6[[#This Row],[Consortia FDR]])</f>
        <v>1.6517263695668296</v>
      </c>
      <c r="N435" s="14" t="s">
        <v>2316</v>
      </c>
      <c r="O435" s="1" t="s">
        <v>625</v>
      </c>
      <c r="P435" s="9">
        <v>-1.43368151776436</v>
      </c>
      <c r="Q435" s="9">
        <v>4.8918093699828698E-2</v>
      </c>
      <c r="R435">
        <f>-LOG10(Table7[[#This Row],[Consortia FDR]])</f>
        <v>1.3105304754251279</v>
      </c>
      <c r="T435" t="s">
        <v>247</v>
      </c>
      <c r="U435" t="s">
        <v>731</v>
      </c>
    </row>
    <row r="436" spans="1:21" x14ac:dyDescent="0.35">
      <c r="A436" t="s">
        <v>1730</v>
      </c>
      <c r="B436" t="s">
        <v>1084</v>
      </c>
      <c r="C436" s="9">
        <v>3.1440614204785299E-2</v>
      </c>
      <c r="D436" s="21">
        <v>1.35348142421634</v>
      </c>
      <c r="E436" s="21">
        <v>2.1864423606226199E-2</v>
      </c>
      <c r="F436">
        <f>-LOG10(Table4[[#This Row],[Consortia FDR2]])</f>
        <v>1.6602619671155974</v>
      </c>
      <c r="H436" s="14" t="s">
        <v>1965</v>
      </c>
      <c r="I436" s="1" t="s">
        <v>753</v>
      </c>
      <c r="J436" s="9">
        <v>1.81865079277246</v>
      </c>
      <c r="K436" s="9">
        <v>2.23209043121021E-2</v>
      </c>
      <c r="L436">
        <f>-LOG10(Table6[[#This Row],[Consortia FDR]])</f>
        <v>1.6512882143133103</v>
      </c>
      <c r="N436" s="14" t="s">
        <v>2202</v>
      </c>
      <c r="O436" s="1" t="s">
        <v>1019</v>
      </c>
      <c r="P436" s="9">
        <v>1.19892111828016</v>
      </c>
      <c r="Q436" s="9">
        <v>4.8962781304759798E-2</v>
      </c>
      <c r="R436">
        <f>-LOG10(Table7[[#This Row],[Consortia FDR]])</f>
        <v>1.3101339202946478</v>
      </c>
      <c r="T436" t="s">
        <v>253</v>
      </c>
      <c r="U436" t="s">
        <v>760</v>
      </c>
    </row>
    <row r="437" spans="1:21" x14ac:dyDescent="0.35">
      <c r="A437" t="s">
        <v>2288</v>
      </c>
      <c r="B437" t="s">
        <v>570</v>
      </c>
      <c r="C437" s="9">
        <v>3.4113531399802201E-2</v>
      </c>
      <c r="D437" s="21">
        <v>1.50725832749107</v>
      </c>
      <c r="E437" s="21">
        <v>2.1864423606226199E-2</v>
      </c>
      <c r="F437">
        <f>-LOG10(Table4[[#This Row],[Consortia FDR2]])</f>
        <v>1.6602619671155974</v>
      </c>
      <c r="H437" s="14" t="s">
        <v>1362</v>
      </c>
      <c r="I437" s="1" t="s">
        <v>859</v>
      </c>
      <c r="J437" s="9">
        <v>1.5418582672666601</v>
      </c>
      <c r="K437" s="9">
        <v>2.2357436362260098E-2</v>
      </c>
      <c r="L437">
        <f>-LOG10(Table6[[#This Row],[Consortia FDR]])</f>
        <v>1.6505779967406524</v>
      </c>
      <c r="N437" s="14" t="s">
        <v>2406</v>
      </c>
      <c r="O437" s="1" t="s">
        <v>784</v>
      </c>
      <c r="P437" s="9">
        <v>-1.35043375039431</v>
      </c>
      <c r="Q437" s="9">
        <v>4.8962781304759798E-2</v>
      </c>
      <c r="R437">
        <f>-LOG10(Table7[[#This Row],[Consortia FDR]])</f>
        <v>1.3101339202946478</v>
      </c>
      <c r="T437" t="s">
        <v>946</v>
      </c>
      <c r="U437" t="s">
        <v>763</v>
      </c>
    </row>
    <row r="438" spans="1:21" x14ac:dyDescent="0.35">
      <c r="A438" t="s">
        <v>1310</v>
      </c>
      <c r="B438" t="s">
        <v>827</v>
      </c>
      <c r="C438" s="9">
        <v>1.2859708526242299E-3</v>
      </c>
      <c r="D438" s="21">
        <v>1.3717514977977301</v>
      </c>
      <c r="E438" s="21">
        <v>2.1883060252297699E-2</v>
      </c>
      <c r="F438">
        <f>-LOG10(Table4[[#This Row],[Consortia FDR2]])</f>
        <v>1.6598919438673652</v>
      </c>
      <c r="H438" s="14" t="s">
        <v>791</v>
      </c>
      <c r="I438" s="1" t="s">
        <v>791</v>
      </c>
      <c r="J438" s="9">
        <v>1.30381446135865</v>
      </c>
      <c r="K438" s="9">
        <v>2.2390903054237399E-2</v>
      </c>
      <c r="L438">
        <f>-LOG10(Table6[[#This Row],[Consortia FDR]])</f>
        <v>1.6499283904065321</v>
      </c>
      <c r="N438" s="14" t="s">
        <v>2384</v>
      </c>
      <c r="O438" s="1" t="s">
        <v>1243</v>
      </c>
      <c r="P438" s="9">
        <v>1.71813059615047</v>
      </c>
      <c r="Q438" s="9">
        <v>4.9060243801512901E-2</v>
      </c>
      <c r="R438">
        <f>-LOG10(Table7[[#This Row],[Consortia FDR]])</f>
        <v>1.3092702979276631</v>
      </c>
      <c r="T438" t="s">
        <v>256</v>
      </c>
      <c r="U438" t="s">
        <v>764</v>
      </c>
    </row>
    <row r="439" spans="1:21" x14ac:dyDescent="0.35">
      <c r="A439" t="s">
        <v>1855</v>
      </c>
      <c r="B439" t="s">
        <v>28</v>
      </c>
      <c r="C439" s="9">
        <v>3.9586823386363497E-2</v>
      </c>
      <c r="D439" s="21">
        <v>1.32631192364483</v>
      </c>
      <c r="E439" s="21">
        <v>2.1883060252297699E-2</v>
      </c>
      <c r="F439">
        <f>-LOG10(Table4[[#This Row],[Consortia FDR2]])</f>
        <v>1.6598919438673652</v>
      </c>
      <c r="H439" s="14" t="s">
        <v>2041</v>
      </c>
      <c r="I439" s="1" t="s">
        <v>98</v>
      </c>
      <c r="J439" s="9">
        <v>1.4594011978050101</v>
      </c>
      <c r="K439" s="9">
        <v>2.2398348654154701E-2</v>
      </c>
      <c r="L439">
        <f>-LOG10(Table6[[#This Row],[Consortia FDR]])</f>
        <v>1.6497839993812307</v>
      </c>
      <c r="N439" s="14" t="s">
        <v>2265</v>
      </c>
      <c r="O439" s="1" t="s">
        <v>508</v>
      </c>
      <c r="P439" s="9">
        <v>1.4638325594250601</v>
      </c>
      <c r="Q439" s="9">
        <v>4.9292193699555703E-2</v>
      </c>
      <c r="R439">
        <f>-LOG10(Table7[[#This Row],[Consortia FDR]])</f>
        <v>1.3072218535756077</v>
      </c>
      <c r="T439" t="s">
        <v>954</v>
      </c>
      <c r="U439" t="s">
        <v>770</v>
      </c>
    </row>
    <row r="440" spans="1:21" x14ac:dyDescent="0.35">
      <c r="A440" t="s">
        <v>2381</v>
      </c>
      <c r="B440" t="s">
        <v>742</v>
      </c>
      <c r="C440" s="9">
        <v>4.5764218736255198E-2</v>
      </c>
      <c r="D440" s="21">
        <v>-1.28575987069997</v>
      </c>
      <c r="E440" s="21">
        <v>2.1883060252297699E-2</v>
      </c>
      <c r="F440">
        <f>-LOG10(Table4[[#This Row],[Consortia FDR2]])</f>
        <v>1.6598919438673652</v>
      </c>
      <c r="H440" s="14" t="s">
        <v>1557</v>
      </c>
      <c r="I440" s="1" t="s">
        <v>990</v>
      </c>
      <c r="J440" s="9">
        <v>1.8067121630092999</v>
      </c>
      <c r="K440" s="9">
        <v>2.2398348654154701E-2</v>
      </c>
      <c r="L440">
        <f>-LOG10(Table6[[#This Row],[Consortia FDR]])</f>
        <v>1.6497839993812307</v>
      </c>
      <c r="N440" s="14" t="s">
        <v>2400</v>
      </c>
      <c r="O440" s="1" t="s">
        <v>775</v>
      </c>
      <c r="P440" s="9">
        <v>-1.70528938143956</v>
      </c>
      <c r="Q440" s="9">
        <v>4.9552703379485502E-2</v>
      </c>
      <c r="R440">
        <f>-LOG10(Table7[[#This Row],[Consortia FDR]])</f>
        <v>1.3049326473186336</v>
      </c>
      <c r="T440" t="s">
        <v>278</v>
      </c>
      <c r="U440" t="s">
        <v>772</v>
      </c>
    </row>
    <row r="441" spans="1:21" x14ac:dyDescent="0.35">
      <c r="A441" t="s">
        <v>951</v>
      </c>
      <c r="B441" t="s">
        <v>951</v>
      </c>
      <c r="C441" s="9">
        <v>1.55087566340017E-2</v>
      </c>
      <c r="D441" s="21">
        <v>1.55953633885175</v>
      </c>
      <c r="E441" s="21">
        <v>2.1896734334431098E-2</v>
      </c>
      <c r="F441">
        <f>-LOG10(Table4[[#This Row],[Consortia FDR2]])</f>
        <v>1.6596206507439142</v>
      </c>
      <c r="H441" s="14" t="s">
        <v>1646</v>
      </c>
      <c r="I441" s="1" t="s">
        <v>429</v>
      </c>
      <c r="J441" s="9">
        <v>1.5379438754327299</v>
      </c>
      <c r="K441" s="9">
        <v>2.2528114870527E-2</v>
      </c>
      <c r="L441">
        <f>-LOG10(Table6[[#This Row],[Consortia FDR]])</f>
        <v>1.6472751480711485</v>
      </c>
      <c r="N441" s="14" t="s">
        <v>1098</v>
      </c>
      <c r="O441" s="1" t="s">
        <v>1098</v>
      </c>
      <c r="P441" s="9">
        <v>1.30689326691357</v>
      </c>
      <c r="Q441" s="9">
        <v>4.9567663035619401E-2</v>
      </c>
      <c r="R441">
        <f>-LOG10(Table7[[#This Row],[Consortia FDR]])</f>
        <v>1.3048015562745943</v>
      </c>
      <c r="T441" t="s">
        <v>280</v>
      </c>
      <c r="U441" t="s">
        <v>1259</v>
      </c>
    </row>
    <row r="442" spans="1:21" x14ac:dyDescent="0.35">
      <c r="A442" t="s">
        <v>1478</v>
      </c>
      <c r="B442" t="s">
        <v>937</v>
      </c>
      <c r="C442" s="9">
        <v>1.36013692803237E-2</v>
      </c>
      <c r="D442" s="21">
        <v>1.29931436087937</v>
      </c>
      <c r="E442" s="21">
        <v>2.1905474410961301E-2</v>
      </c>
      <c r="F442">
        <f>-LOG10(Table4[[#This Row],[Consortia FDR2]])</f>
        <v>1.659447336787035</v>
      </c>
      <c r="H442" s="14" t="s">
        <v>707</v>
      </c>
      <c r="I442" s="1" t="s">
        <v>707</v>
      </c>
      <c r="J442" s="9">
        <v>2.8216596356346302</v>
      </c>
      <c r="K442" s="9">
        <v>2.2528114870527E-2</v>
      </c>
      <c r="L442">
        <f>-LOG10(Table6[[#This Row],[Consortia FDR]])</f>
        <v>1.6472751480711485</v>
      </c>
      <c r="N442" s="14" t="s">
        <v>2287</v>
      </c>
      <c r="O442" s="1" t="s">
        <v>1104</v>
      </c>
      <c r="P442" s="9">
        <v>-1.64853463544048</v>
      </c>
      <c r="Q442" s="9">
        <v>4.9790996277842503E-2</v>
      </c>
      <c r="R442">
        <f>-LOG10(Table7[[#This Row],[Consortia FDR]])</f>
        <v>1.3028491837538507</v>
      </c>
      <c r="T442" t="s">
        <v>958</v>
      </c>
    </row>
    <row r="443" spans="1:21" x14ac:dyDescent="0.35">
      <c r="A443" t="s">
        <v>1386</v>
      </c>
      <c r="B443" t="s">
        <v>876</v>
      </c>
      <c r="C443" s="9">
        <v>5.9739233718318499E-3</v>
      </c>
      <c r="D443" s="21">
        <v>1.36762665408659</v>
      </c>
      <c r="E443" s="21">
        <v>2.2231321688472701E-2</v>
      </c>
      <c r="F443">
        <f>-LOG10(Table4[[#This Row],[Consortia FDR2]])</f>
        <v>1.6530347170154731</v>
      </c>
      <c r="H443" s="14" t="s">
        <v>1966</v>
      </c>
      <c r="I443" s="1" t="s">
        <v>1247</v>
      </c>
      <c r="J443" s="9">
        <v>1.4217638464715401</v>
      </c>
      <c r="K443" s="9">
        <v>2.2528114870527E-2</v>
      </c>
      <c r="L443">
        <f>-LOG10(Table6[[#This Row],[Consortia FDR]])</f>
        <v>1.6472751480711485</v>
      </c>
      <c r="N443" s="14" t="s">
        <v>2341</v>
      </c>
      <c r="O443" s="1" t="s">
        <v>677</v>
      </c>
      <c r="P443" s="9">
        <v>-1.3060923954964001</v>
      </c>
      <c r="Q443" s="9">
        <v>4.9790996277842503E-2</v>
      </c>
      <c r="R443">
        <f>-LOG10(Table7[[#This Row],[Consortia FDR]])</f>
        <v>1.3028491837538507</v>
      </c>
      <c r="T443" t="s">
        <v>976</v>
      </c>
    </row>
    <row r="444" spans="1:21" x14ac:dyDescent="0.35">
      <c r="A444" t="s">
        <v>2102</v>
      </c>
      <c r="B444" t="s">
        <v>926</v>
      </c>
      <c r="C444" s="9">
        <v>1.20689506724575E-2</v>
      </c>
      <c r="D444" s="21">
        <v>1.26849457551263</v>
      </c>
      <c r="E444" s="21">
        <v>2.2231321688472701E-2</v>
      </c>
      <c r="F444">
        <f>-LOG10(Table4[[#This Row],[Consortia FDR2]])</f>
        <v>1.6530347170154731</v>
      </c>
      <c r="H444" s="14" t="s">
        <v>2039</v>
      </c>
      <c r="I444" s="1" t="s">
        <v>92</v>
      </c>
      <c r="J444" s="9">
        <v>6.6430630469535004</v>
      </c>
      <c r="K444" s="9">
        <v>2.2591679011785701E-2</v>
      </c>
      <c r="L444">
        <f>-LOG10(Table6[[#This Row],[Consortia FDR]])</f>
        <v>1.6460514911488533</v>
      </c>
      <c r="N444" s="14" t="s">
        <v>2074</v>
      </c>
      <c r="O444" s="1" t="s">
        <v>889</v>
      </c>
      <c r="P444" s="9">
        <v>-1.61643878628919</v>
      </c>
      <c r="Q444" s="9">
        <v>4.9821049800381302E-2</v>
      </c>
      <c r="R444">
        <f>-LOG10(Table7[[#This Row],[Consortia FDR]])</f>
        <v>1.3025871255006525</v>
      </c>
      <c r="T444" t="s">
        <v>312</v>
      </c>
    </row>
    <row r="445" spans="1:21" x14ac:dyDescent="0.35">
      <c r="A445" t="s">
        <v>2183</v>
      </c>
      <c r="B445" t="s">
        <v>347</v>
      </c>
      <c r="C445" s="9">
        <v>2.0066289020989399E-2</v>
      </c>
      <c r="D445" s="21">
        <v>-1.3268889635511101</v>
      </c>
      <c r="E445" s="21">
        <v>2.2231321688472701E-2</v>
      </c>
      <c r="F445">
        <f>-LOG10(Table4[[#This Row],[Consortia FDR2]])</f>
        <v>1.6530347170154731</v>
      </c>
      <c r="H445" s="14" t="s">
        <v>2313</v>
      </c>
      <c r="I445" s="1" t="s">
        <v>611</v>
      </c>
      <c r="J445" s="9">
        <v>1.41248972855499</v>
      </c>
      <c r="K445" s="9">
        <v>2.2725746606360401E-2</v>
      </c>
      <c r="L445">
        <f>-LOG10(Table6[[#This Row],[Consortia FDR]])</f>
        <v>1.6434818400445563</v>
      </c>
      <c r="N445" s="15" t="s">
        <v>2115</v>
      </c>
      <c r="O445" s="3" t="s">
        <v>936</v>
      </c>
      <c r="P445" s="10">
        <v>-1.4060583989920801</v>
      </c>
      <c r="Q445" s="10">
        <v>4.9961774836452998E-2</v>
      </c>
      <c r="R445">
        <f>-LOG10(Table7[[#This Row],[Consortia FDR]])</f>
        <v>1.301362142195686</v>
      </c>
      <c r="T445" t="s">
        <v>326</v>
      </c>
    </row>
    <row r="446" spans="1:21" x14ac:dyDescent="0.35">
      <c r="A446" t="s">
        <v>366</v>
      </c>
      <c r="B446" t="s">
        <v>366</v>
      </c>
      <c r="C446" s="9">
        <v>2.1802853381980399E-2</v>
      </c>
      <c r="D446" s="21">
        <v>1.8037552487919399</v>
      </c>
      <c r="E446" s="21">
        <v>2.2231321688472701E-2</v>
      </c>
      <c r="F446">
        <f>-LOG10(Table4[[#This Row],[Consortia FDR2]])</f>
        <v>1.6530347170154731</v>
      </c>
      <c r="H446" s="14" t="s">
        <v>1407</v>
      </c>
      <c r="I446" s="1" t="s">
        <v>156</v>
      </c>
      <c r="J446" s="9">
        <v>1.5074088810309301</v>
      </c>
      <c r="K446" s="9">
        <v>2.2937572202143899E-2</v>
      </c>
      <c r="L446">
        <f>-LOG10(Table6[[#This Row],[Consortia FDR]])</f>
        <v>1.639452551343636</v>
      </c>
      <c r="T446" t="s">
        <v>995</v>
      </c>
    </row>
    <row r="447" spans="1:21" x14ac:dyDescent="0.35">
      <c r="A447" t="s">
        <v>1632</v>
      </c>
      <c r="B447" t="s">
        <v>412</v>
      </c>
      <c r="C447" s="9">
        <v>2.5104745628365E-2</v>
      </c>
      <c r="D447" s="21">
        <v>3.1274442724912901</v>
      </c>
      <c r="E447" s="21">
        <v>2.2231321688472701E-2</v>
      </c>
      <c r="F447">
        <f>-LOG10(Table4[[#This Row],[Consortia FDR2]])</f>
        <v>1.6530347170154731</v>
      </c>
      <c r="H447" s="14" t="s">
        <v>1523</v>
      </c>
      <c r="I447" s="1" t="s">
        <v>964</v>
      </c>
      <c r="J447" s="9">
        <v>1.2983556414081101</v>
      </c>
      <c r="K447" s="9">
        <v>2.3021118492838E-2</v>
      </c>
      <c r="L447">
        <f>-LOG10(Table6[[#This Row],[Consortia FDR]])</f>
        <v>1.6378735797736872</v>
      </c>
      <c r="T447" t="s">
        <v>344</v>
      </c>
    </row>
    <row r="448" spans="1:21" x14ac:dyDescent="0.35">
      <c r="A448" t="s">
        <v>1058</v>
      </c>
      <c r="B448" t="s">
        <v>1058</v>
      </c>
      <c r="C448" s="9">
        <v>2.9553137690247502E-2</v>
      </c>
      <c r="D448" s="21">
        <v>1.7407201584221199</v>
      </c>
      <c r="E448" s="21">
        <v>2.2231321688472701E-2</v>
      </c>
      <c r="F448">
        <f>-LOG10(Table4[[#This Row],[Consortia FDR2]])</f>
        <v>1.6530347170154731</v>
      </c>
      <c r="H448" s="14" t="s">
        <v>1664</v>
      </c>
      <c r="I448" s="1" t="s">
        <v>455</v>
      </c>
      <c r="J448" s="9">
        <v>1.43858056701696</v>
      </c>
      <c r="K448" s="9">
        <v>2.3021118492838E-2</v>
      </c>
      <c r="L448">
        <f>-LOG10(Table6[[#This Row],[Consortia FDR]])</f>
        <v>1.6378735797736872</v>
      </c>
      <c r="P448" s="24"/>
      <c r="Q448" s="25"/>
      <c r="T448" t="s">
        <v>1010</v>
      </c>
    </row>
    <row r="449" spans="1:20" x14ac:dyDescent="0.35">
      <c r="A449" t="s">
        <v>1713</v>
      </c>
      <c r="B449" t="s">
        <v>1080</v>
      </c>
      <c r="C449" s="9">
        <v>3.11079613056847E-2</v>
      </c>
      <c r="D449" s="21">
        <v>1.4560701193808301</v>
      </c>
      <c r="E449" s="21">
        <v>2.2231321688472701E-2</v>
      </c>
      <c r="F449">
        <f>-LOG10(Table4[[#This Row],[Consortia FDR2]])</f>
        <v>1.6530347170154731</v>
      </c>
      <c r="H449" s="14" t="s">
        <v>2399</v>
      </c>
      <c r="I449" s="1" t="s">
        <v>772</v>
      </c>
      <c r="J449" s="9">
        <v>1.53933844880659</v>
      </c>
      <c r="K449" s="9">
        <v>2.3021118492838E-2</v>
      </c>
      <c r="L449">
        <f>-LOG10(Table6[[#This Row],[Consortia FDR]])</f>
        <v>1.6378735797736872</v>
      </c>
      <c r="P449" s="24"/>
      <c r="Q449" s="25"/>
      <c r="T449" t="s">
        <v>374</v>
      </c>
    </row>
    <row r="450" spans="1:20" x14ac:dyDescent="0.35">
      <c r="A450" t="s">
        <v>2291</v>
      </c>
      <c r="B450" t="s">
        <v>572</v>
      </c>
      <c r="C450" s="9">
        <v>3.4140773436563097E-2</v>
      </c>
      <c r="D450" s="21">
        <v>1.38278638607143</v>
      </c>
      <c r="E450" s="21">
        <v>2.2231321688472701E-2</v>
      </c>
      <c r="F450">
        <f>-LOG10(Table4[[#This Row],[Consortia FDR2]])</f>
        <v>1.6530347170154731</v>
      </c>
      <c r="H450" s="14" t="s">
        <v>565</v>
      </c>
      <c r="I450" s="1" t="s">
        <v>565</v>
      </c>
      <c r="J450" s="9">
        <v>-4.9590255302475299</v>
      </c>
      <c r="K450" s="9">
        <v>2.3056605091475901E-2</v>
      </c>
      <c r="L450">
        <f>-LOG10(Table6[[#This Row],[Consortia FDR]])</f>
        <v>1.6372046388704429</v>
      </c>
      <c r="P450" s="24"/>
      <c r="Q450" s="25"/>
      <c r="T450" t="s">
        <v>376</v>
      </c>
    </row>
    <row r="451" spans="1:20" x14ac:dyDescent="0.35">
      <c r="A451" t="s">
        <v>1886</v>
      </c>
      <c r="B451" t="s">
        <v>678</v>
      </c>
      <c r="C451" s="9">
        <v>4.2249178486738898E-2</v>
      </c>
      <c r="D451" s="21">
        <v>-1.6215118611461401</v>
      </c>
      <c r="E451" s="21">
        <v>2.2231321688472701E-2</v>
      </c>
      <c r="F451">
        <f>-LOG10(Table4[[#This Row],[Consortia FDR2]])</f>
        <v>1.6530347170154731</v>
      </c>
      <c r="H451" s="14" t="s">
        <v>1499</v>
      </c>
      <c r="I451" s="1" t="s">
        <v>947</v>
      </c>
      <c r="J451" s="9">
        <v>1.5523585522015899</v>
      </c>
      <c r="K451" s="9">
        <v>2.3342678176560799E-2</v>
      </c>
      <c r="L451">
        <f>-LOG10(Table6[[#This Row],[Consortia FDR]])</f>
        <v>1.6318493175033577</v>
      </c>
      <c r="P451" s="24"/>
      <c r="Q451" s="25"/>
      <c r="T451" t="s">
        <v>387</v>
      </c>
    </row>
    <row r="452" spans="1:20" x14ac:dyDescent="0.35">
      <c r="A452" t="s">
        <v>1928</v>
      </c>
      <c r="B452" t="s">
        <v>715</v>
      </c>
      <c r="C452" s="9">
        <v>4.46004020459079E-2</v>
      </c>
      <c r="D452" s="21">
        <v>1.3618106560787799</v>
      </c>
      <c r="E452" s="21">
        <v>2.2231321688472701E-2</v>
      </c>
      <c r="F452">
        <f>-LOG10(Table4[[#This Row],[Consortia FDR2]])</f>
        <v>1.6530347170154731</v>
      </c>
      <c r="H452" s="14" t="s">
        <v>1612</v>
      </c>
      <c r="I452" s="1" t="s">
        <v>1022</v>
      </c>
      <c r="J452" s="9">
        <v>1.3129029356758399</v>
      </c>
      <c r="K452" s="9">
        <v>2.3342678176560799E-2</v>
      </c>
      <c r="L452">
        <f>-LOG10(Table6[[#This Row],[Consortia FDR]])</f>
        <v>1.6318493175033577</v>
      </c>
      <c r="P452" s="24"/>
      <c r="Q452" s="25"/>
      <c r="T452" t="s">
        <v>392</v>
      </c>
    </row>
    <row r="453" spans="1:20" x14ac:dyDescent="0.35">
      <c r="A453" t="s">
        <v>1436</v>
      </c>
      <c r="B453" t="s">
        <v>184</v>
      </c>
      <c r="C453" s="9">
        <v>1.05354806462154E-2</v>
      </c>
      <c r="D453" s="21">
        <v>1.7155635631252599</v>
      </c>
      <c r="E453" s="21">
        <v>2.22520620845841E-2</v>
      </c>
      <c r="F453">
        <f>-LOG10(Table4[[#This Row],[Consortia FDR2]])</f>
        <v>1.6526297370219398</v>
      </c>
      <c r="H453" s="14" t="s">
        <v>1651</v>
      </c>
      <c r="I453" s="1" t="s">
        <v>441</v>
      </c>
      <c r="J453" s="9">
        <v>1.63557392278352</v>
      </c>
      <c r="K453" s="9">
        <v>2.3497674037500998E-2</v>
      </c>
      <c r="L453">
        <f>-LOG10(Table6[[#This Row],[Consortia FDR]])</f>
        <v>1.6289751250760396</v>
      </c>
      <c r="P453" s="24"/>
      <c r="Q453" s="25"/>
      <c r="T453" t="s">
        <v>399</v>
      </c>
    </row>
    <row r="454" spans="1:20" x14ac:dyDescent="0.35">
      <c r="A454" t="s">
        <v>2107</v>
      </c>
      <c r="B454" t="s">
        <v>5</v>
      </c>
      <c r="C454" s="9">
        <v>1.3145137695859699E-2</v>
      </c>
      <c r="D454" s="21">
        <v>1.3925570928375299</v>
      </c>
      <c r="E454" s="21">
        <v>2.2293934657815401E-2</v>
      </c>
      <c r="F454">
        <f>-LOG10(Table4[[#This Row],[Consortia FDR2]])</f>
        <v>1.6518132760969084</v>
      </c>
      <c r="H454" s="14" t="s">
        <v>1387</v>
      </c>
      <c r="I454" s="1" t="s">
        <v>128</v>
      </c>
      <c r="J454" s="9">
        <v>3.6407182560710498</v>
      </c>
      <c r="K454" s="9">
        <v>2.3601786647328E-2</v>
      </c>
      <c r="L454">
        <f>-LOG10(Table6[[#This Row],[Consortia FDR]])</f>
        <v>1.6270551198389589</v>
      </c>
      <c r="P454" s="24"/>
      <c r="Q454" s="25"/>
      <c r="T454" t="s">
        <v>403</v>
      </c>
    </row>
    <row r="455" spans="1:20" x14ac:dyDescent="0.35">
      <c r="A455" t="s">
        <v>2166</v>
      </c>
      <c r="B455" t="s">
        <v>315</v>
      </c>
      <c r="C455" s="9">
        <v>1.82031964964233E-2</v>
      </c>
      <c r="D455" s="21">
        <v>1.3224935992906901</v>
      </c>
      <c r="E455" s="21">
        <v>2.2293934657815401E-2</v>
      </c>
      <c r="F455">
        <f>-LOG10(Table4[[#This Row],[Consortia FDR2]])</f>
        <v>1.6518132760969084</v>
      </c>
      <c r="H455" s="14" t="s">
        <v>1421</v>
      </c>
      <c r="I455" s="1" t="s">
        <v>167</v>
      </c>
      <c r="J455" s="9">
        <v>1.3246407568988401</v>
      </c>
      <c r="K455" s="9">
        <v>2.3601786647328E-2</v>
      </c>
      <c r="L455">
        <f>-LOG10(Table6[[#This Row],[Consortia FDR]])</f>
        <v>1.6270551198389589</v>
      </c>
      <c r="P455" s="24"/>
      <c r="Q455" s="25"/>
      <c r="T455" t="s">
        <v>409</v>
      </c>
    </row>
    <row r="456" spans="1:20" x14ac:dyDescent="0.35">
      <c r="A456" t="s">
        <v>2199</v>
      </c>
      <c r="B456" t="s">
        <v>376</v>
      </c>
      <c r="C456" s="9">
        <v>2.2231321688472701E-2</v>
      </c>
      <c r="D456" s="21">
        <v>1.3381429917719501</v>
      </c>
      <c r="E456" s="21">
        <v>2.2293934657815401E-2</v>
      </c>
      <c r="F456">
        <f>-LOG10(Table4[[#This Row],[Consortia FDR2]])</f>
        <v>1.6518132760969084</v>
      </c>
      <c r="H456" s="14" t="s">
        <v>1562</v>
      </c>
      <c r="I456" s="1" t="s">
        <v>993</v>
      </c>
      <c r="J456" s="9">
        <v>1.7815910944239699</v>
      </c>
      <c r="K456" s="9">
        <v>2.3601786647328E-2</v>
      </c>
      <c r="L456">
        <f>-LOG10(Table6[[#This Row],[Consortia FDR]])</f>
        <v>1.6270551198389589</v>
      </c>
      <c r="P456" s="24"/>
      <c r="Q456" s="25"/>
      <c r="T456" t="s">
        <v>410</v>
      </c>
    </row>
    <row r="457" spans="1:20" x14ac:dyDescent="0.35">
      <c r="A457" t="s">
        <v>1486</v>
      </c>
      <c r="B457" t="s">
        <v>238</v>
      </c>
      <c r="C457" s="9">
        <v>1.3922981929459601E-2</v>
      </c>
      <c r="D457" s="21">
        <v>1.72046321272602</v>
      </c>
      <c r="E457" s="21">
        <v>2.22983963363577E-2</v>
      </c>
      <c r="F457">
        <f>-LOG10(Table4[[#This Row],[Consortia FDR2]])</f>
        <v>1.6517263695668296</v>
      </c>
      <c r="H457" s="14" t="s">
        <v>2024</v>
      </c>
      <c r="I457" s="1" t="s">
        <v>61</v>
      </c>
      <c r="J457" s="9">
        <v>1.4988838360094601</v>
      </c>
      <c r="K457" s="9">
        <v>2.3674243463062499E-2</v>
      </c>
      <c r="L457">
        <f>-LOG10(Table6[[#This Row],[Consortia FDR]])</f>
        <v>1.6257238904690186</v>
      </c>
      <c r="P457" s="24"/>
      <c r="Q457" s="25"/>
      <c r="T457" t="s">
        <v>414</v>
      </c>
    </row>
    <row r="458" spans="1:20" x14ac:dyDescent="0.35">
      <c r="A458" t="s">
        <v>2257</v>
      </c>
      <c r="B458" t="s">
        <v>498</v>
      </c>
      <c r="C458" s="9">
        <v>3.0374145795583E-2</v>
      </c>
      <c r="D458" s="21">
        <v>1.66059650322837</v>
      </c>
      <c r="E458" s="21">
        <v>2.22983963363577E-2</v>
      </c>
      <c r="F458">
        <f>-LOG10(Table4[[#This Row],[Consortia FDR2]])</f>
        <v>1.6517263695668296</v>
      </c>
      <c r="H458" s="14" t="s">
        <v>1926</v>
      </c>
      <c r="I458" s="1" t="s">
        <v>1220</v>
      </c>
      <c r="J458" s="9">
        <v>1.35628726543634</v>
      </c>
      <c r="K458" s="9">
        <v>2.3674243463062499E-2</v>
      </c>
      <c r="L458">
        <f>-LOG10(Table6[[#This Row],[Consortia FDR]])</f>
        <v>1.6257238904690186</v>
      </c>
      <c r="T458" t="s">
        <v>422</v>
      </c>
    </row>
    <row r="459" spans="1:20" x14ac:dyDescent="0.35">
      <c r="A459" t="s">
        <v>1965</v>
      </c>
      <c r="B459" t="s">
        <v>753</v>
      </c>
      <c r="C459" s="9">
        <v>4.64619118937981E-2</v>
      </c>
      <c r="D459" s="21">
        <v>1.81865079277246</v>
      </c>
      <c r="E459" s="21">
        <v>2.23209043121021E-2</v>
      </c>
      <c r="F459">
        <f>-LOG10(Table4[[#This Row],[Consortia FDR2]])</f>
        <v>1.6512882143133103</v>
      </c>
      <c r="H459" s="14" t="s">
        <v>1700</v>
      </c>
      <c r="I459" s="1" t="s">
        <v>1069</v>
      </c>
      <c r="J459" s="9">
        <v>1.4241962968578801</v>
      </c>
      <c r="K459" s="9">
        <v>2.3813966135768899E-2</v>
      </c>
      <c r="L459">
        <f>-LOG10(Table6[[#This Row],[Consortia FDR]])</f>
        <v>1.6231682682895725</v>
      </c>
      <c r="T459" t="s">
        <v>435</v>
      </c>
    </row>
    <row r="460" spans="1:20" x14ac:dyDescent="0.35">
      <c r="A460" t="s">
        <v>1362</v>
      </c>
      <c r="B460" t="s">
        <v>859</v>
      </c>
      <c r="C460" s="9">
        <v>4.6574703650734198E-3</v>
      </c>
      <c r="D460" s="21">
        <v>1.5418582672666601</v>
      </c>
      <c r="E460" s="21">
        <v>2.2357436362260098E-2</v>
      </c>
      <c r="F460">
        <f>-LOG10(Table4[[#This Row],[Consortia FDR2]])</f>
        <v>1.6505779967406524</v>
      </c>
      <c r="H460" s="14" t="s">
        <v>2092</v>
      </c>
      <c r="I460" s="1" t="s">
        <v>200</v>
      </c>
      <c r="J460" s="9">
        <v>1.38522959693575</v>
      </c>
      <c r="K460" s="9">
        <v>2.3941718020868499E-2</v>
      </c>
      <c r="L460">
        <f>-LOG10(Table6[[#This Row],[Consortia FDR]])</f>
        <v>1.6208446885072239</v>
      </c>
      <c r="T460" t="s">
        <v>443</v>
      </c>
    </row>
    <row r="461" spans="1:20" x14ac:dyDescent="0.35">
      <c r="A461" t="s">
        <v>791</v>
      </c>
      <c r="B461" t="s">
        <v>791</v>
      </c>
      <c r="C461" s="9">
        <v>4.8790549778588599E-2</v>
      </c>
      <c r="D461" s="21">
        <v>1.30381446135865</v>
      </c>
      <c r="E461" s="21">
        <v>2.2390903054237399E-2</v>
      </c>
      <c r="F461">
        <f>-LOG10(Table4[[#This Row],[Consortia FDR2]])</f>
        <v>1.6499283904065321</v>
      </c>
      <c r="H461" s="14" t="s">
        <v>1691</v>
      </c>
      <c r="I461" s="1" t="s">
        <v>491</v>
      </c>
      <c r="J461" s="9">
        <v>1.3700753081539001</v>
      </c>
      <c r="K461" s="9">
        <v>2.3941718020868499E-2</v>
      </c>
      <c r="L461">
        <f>-LOG10(Table6[[#This Row],[Consortia FDR]])</f>
        <v>1.6208446885072239</v>
      </c>
      <c r="T461" t="s">
        <v>450</v>
      </c>
    </row>
    <row r="462" spans="1:20" x14ac:dyDescent="0.35">
      <c r="A462" t="s">
        <v>2041</v>
      </c>
      <c r="B462" t="s">
        <v>98</v>
      </c>
      <c r="C462" s="9">
        <v>4.0741598031202196E-3</v>
      </c>
      <c r="D462" s="21">
        <v>1.4594011978050101</v>
      </c>
      <c r="E462" s="21">
        <v>2.2398348654154701E-2</v>
      </c>
      <c r="F462">
        <f>-LOG10(Table4[[#This Row],[Consortia FDR2]])</f>
        <v>1.6497839993812307</v>
      </c>
      <c r="H462" s="14" t="s">
        <v>2101</v>
      </c>
      <c r="I462" s="1" t="s">
        <v>925</v>
      </c>
      <c r="J462" s="9">
        <v>1.53327586244417</v>
      </c>
      <c r="K462" s="9">
        <v>2.4181719002731202E-2</v>
      </c>
      <c r="L462">
        <f>-LOG10(Table6[[#This Row],[Consortia FDR]])</f>
        <v>1.6165128297422098</v>
      </c>
      <c r="T462" t="s">
        <v>453</v>
      </c>
    </row>
    <row r="463" spans="1:20" x14ac:dyDescent="0.35">
      <c r="A463" t="s">
        <v>1557</v>
      </c>
      <c r="B463" t="s">
        <v>990</v>
      </c>
      <c r="C463" s="9">
        <v>1.8462232271433499E-2</v>
      </c>
      <c r="D463" s="21">
        <v>1.8067121630092999</v>
      </c>
      <c r="E463" s="21">
        <v>2.2398348654154701E-2</v>
      </c>
      <c r="F463">
        <f>-LOG10(Table4[[#This Row],[Consortia FDR2]])</f>
        <v>1.6497839993812307</v>
      </c>
      <c r="H463" s="14" t="s">
        <v>1715</v>
      </c>
      <c r="I463" s="1" t="s">
        <v>511</v>
      </c>
      <c r="J463" s="9">
        <v>1.3473371779120999</v>
      </c>
      <c r="K463" s="9">
        <v>2.4181719002731202E-2</v>
      </c>
      <c r="L463">
        <f>-LOG10(Table6[[#This Row],[Consortia FDR]])</f>
        <v>1.6165128297422098</v>
      </c>
      <c r="T463" t="s">
        <v>1047</v>
      </c>
    </row>
    <row r="464" spans="1:20" x14ac:dyDescent="0.35">
      <c r="A464" t="s">
        <v>1646</v>
      </c>
      <c r="B464" t="s">
        <v>429</v>
      </c>
      <c r="C464" s="9">
        <v>2.5704749175962299E-2</v>
      </c>
      <c r="D464" s="21">
        <v>1.5379438754327299</v>
      </c>
      <c r="E464" s="21">
        <v>2.2528114870527E-2</v>
      </c>
      <c r="F464">
        <f>-LOG10(Table4[[#This Row],[Consortia FDR2]])</f>
        <v>1.6472751480711485</v>
      </c>
      <c r="H464" s="14" t="s">
        <v>2364</v>
      </c>
      <c r="I464" s="1" t="s">
        <v>1216</v>
      </c>
      <c r="J464" s="9">
        <v>3.4086870756299099</v>
      </c>
      <c r="K464" s="9">
        <v>2.4181719002731202E-2</v>
      </c>
      <c r="L464">
        <f>-LOG10(Table6[[#This Row],[Consortia FDR]])</f>
        <v>1.6165128297422098</v>
      </c>
      <c r="T464" t="s">
        <v>1053</v>
      </c>
    </row>
    <row r="465" spans="1:20" x14ac:dyDescent="0.35">
      <c r="A465" t="s">
        <v>707</v>
      </c>
      <c r="B465" t="s">
        <v>707</v>
      </c>
      <c r="C465" s="9">
        <v>4.4098883022434997E-2</v>
      </c>
      <c r="D465" s="21">
        <v>2.8216596356346302</v>
      </c>
      <c r="E465" s="21">
        <v>2.2528114870527E-2</v>
      </c>
      <c r="F465">
        <f>-LOG10(Table4[[#This Row],[Consortia FDR2]])</f>
        <v>1.6472751480711485</v>
      </c>
      <c r="H465" s="14" t="s">
        <v>1687</v>
      </c>
      <c r="I465" s="1" t="s">
        <v>1063</v>
      </c>
      <c r="J465" s="9">
        <v>-1.2325894125410899</v>
      </c>
      <c r="K465" s="9">
        <v>2.4290469281026999E-2</v>
      </c>
      <c r="L465">
        <f>-LOG10(Table6[[#This Row],[Consortia FDR]])</f>
        <v>1.6145640947382307</v>
      </c>
      <c r="T465" t="s">
        <v>465</v>
      </c>
    </row>
    <row r="466" spans="1:20" x14ac:dyDescent="0.35">
      <c r="A466" t="s">
        <v>1966</v>
      </c>
      <c r="B466" t="s">
        <v>1247</v>
      </c>
      <c r="C466" s="9">
        <v>4.6595824913177701E-2</v>
      </c>
      <c r="D466" s="21">
        <v>1.4217638464715401</v>
      </c>
      <c r="E466" s="21">
        <v>2.2528114870527E-2</v>
      </c>
      <c r="F466">
        <f>-LOG10(Table4[[#This Row],[Consortia FDR2]])</f>
        <v>1.6472751480711485</v>
      </c>
      <c r="H466" s="14" t="s">
        <v>2295</v>
      </c>
      <c r="I466" s="1" t="s">
        <v>585</v>
      </c>
      <c r="J466" s="9">
        <v>1.4507080636242999</v>
      </c>
      <c r="K466" s="9">
        <v>2.4401759524507498E-2</v>
      </c>
      <c r="L466">
        <f>-LOG10(Table6[[#This Row],[Consortia FDR]])</f>
        <v>1.6125788570943207</v>
      </c>
      <c r="T466" t="s">
        <v>467</v>
      </c>
    </row>
    <row r="467" spans="1:20" x14ac:dyDescent="0.35">
      <c r="A467" t="s">
        <v>2039</v>
      </c>
      <c r="B467" t="s">
        <v>92</v>
      </c>
      <c r="C467" s="9">
        <v>4.0741598031202196E-3</v>
      </c>
      <c r="D467" s="21">
        <v>6.6430630469535004</v>
      </c>
      <c r="E467" s="21">
        <v>2.2591679011785701E-2</v>
      </c>
      <c r="F467">
        <f>-LOG10(Table4[[#This Row],[Consortia FDR2]])</f>
        <v>1.6460514911488533</v>
      </c>
      <c r="H467" s="14" t="s">
        <v>1786</v>
      </c>
      <c r="I467" s="1" t="s">
        <v>589</v>
      </c>
      <c r="J467" s="9">
        <v>1.4028528594640099</v>
      </c>
      <c r="K467" s="9">
        <v>2.4588325451062799E-2</v>
      </c>
      <c r="L467">
        <f>-LOG10(Table6[[#This Row],[Consortia FDR]])</f>
        <v>1.6092710471916023</v>
      </c>
      <c r="T467" t="s">
        <v>1054</v>
      </c>
    </row>
    <row r="468" spans="1:20" x14ac:dyDescent="0.35">
      <c r="A468" t="s">
        <v>2313</v>
      </c>
      <c r="B468" t="s">
        <v>611</v>
      </c>
      <c r="C468" s="9">
        <v>3.7359512558694401E-2</v>
      </c>
      <c r="D468" s="21">
        <v>1.41248972855499</v>
      </c>
      <c r="E468" s="21">
        <v>2.2725746606360401E-2</v>
      </c>
      <c r="F468">
        <f>-LOG10(Table4[[#This Row],[Consortia FDR2]])</f>
        <v>1.6434818400445563</v>
      </c>
      <c r="H468" s="14" t="s">
        <v>1432</v>
      </c>
      <c r="I468" s="1" t="s">
        <v>902</v>
      </c>
      <c r="J468" s="9">
        <v>1.63381880643732</v>
      </c>
      <c r="K468" s="9">
        <v>2.47114368352679E-2</v>
      </c>
      <c r="L468">
        <f>-LOG10(Table6[[#This Row],[Consortia FDR]])</f>
        <v>1.6071020020084215</v>
      </c>
      <c r="T468" t="s">
        <v>475</v>
      </c>
    </row>
    <row r="469" spans="1:20" x14ac:dyDescent="0.35">
      <c r="A469" t="s">
        <v>1407</v>
      </c>
      <c r="B469" t="s">
        <v>156</v>
      </c>
      <c r="C469" s="9">
        <v>7.0520407101310103E-3</v>
      </c>
      <c r="D469" s="21">
        <v>1.5074088810309301</v>
      </c>
      <c r="E469" s="21">
        <v>2.2937572202143899E-2</v>
      </c>
      <c r="F469">
        <f>-LOG10(Table4[[#This Row],[Consortia FDR2]])</f>
        <v>1.639452551343636</v>
      </c>
      <c r="H469" s="14" t="s">
        <v>2326</v>
      </c>
      <c r="I469" s="1" t="s">
        <v>656</v>
      </c>
      <c r="J469" s="9">
        <v>1.4585965765631601</v>
      </c>
      <c r="K469" s="9">
        <v>2.47114368352679E-2</v>
      </c>
      <c r="L469">
        <f>-LOG10(Table6[[#This Row],[Consortia FDR]])</f>
        <v>1.6071020020084215</v>
      </c>
      <c r="T469" t="s">
        <v>478</v>
      </c>
    </row>
    <row r="470" spans="1:20" x14ac:dyDescent="0.35">
      <c r="A470" t="s">
        <v>1523</v>
      </c>
      <c r="B470" t="s">
        <v>964</v>
      </c>
      <c r="C470" s="9">
        <v>1.7018700058106701E-2</v>
      </c>
      <c r="D470" s="21">
        <v>1.2983556414081101</v>
      </c>
      <c r="E470" s="21">
        <v>2.3021118492838E-2</v>
      </c>
      <c r="F470">
        <f>-LOG10(Table4[[#This Row],[Consortia FDR2]])</f>
        <v>1.6378735797736872</v>
      </c>
      <c r="H470" s="14" t="s">
        <v>1973</v>
      </c>
      <c r="I470" s="1" t="s">
        <v>769</v>
      </c>
      <c r="J470" s="9">
        <v>1.29096305728219</v>
      </c>
      <c r="K470" s="9">
        <v>2.47114368352679E-2</v>
      </c>
      <c r="L470">
        <f>-LOG10(Table6[[#This Row],[Consortia FDR]])</f>
        <v>1.6071020020084215</v>
      </c>
      <c r="T470" t="s">
        <v>480</v>
      </c>
    </row>
    <row r="471" spans="1:20" x14ac:dyDescent="0.35">
      <c r="A471" t="s">
        <v>1664</v>
      </c>
      <c r="B471" t="s">
        <v>455</v>
      </c>
      <c r="C471" s="9">
        <v>2.69347211514929E-2</v>
      </c>
      <c r="D471" s="21">
        <v>1.43858056701696</v>
      </c>
      <c r="E471" s="21">
        <v>2.3021118492838E-2</v>
      </c>
      <c r="F471">
        <f>-LOG10(Table4[[#This Row],[Consortia FDR2]])</f>
        <v>1.6378735797736872</v>
      </c>
      <c r="H471" s="14" t="s">
        <v>2003</v>
      </c>
      <c r="I471" s="1" t="s">
        <v>1263</v>
      </c>
      <c r="J471" s="9">
        <v>-1.31589435342707</v>
      </c>
      <c r="K471" s="9">
        <v>2.47493215626657E-2</v>
      </c>
      <c r="L471">
        <f>-LOG10(Table6[[#This Row],[Consortia FDR]])</f>
        <v>1.6064367016043106</v>
      </c>
      <c r="T471" t="s">
        <v>484</v>
      </c>
    </row>
    <row r="472" spans="1:20" x14ac:dyDescent="0.35">
      <c r="A472" t="s">
        <v>2399</v>
      </c>
      <c r="B472" t="s">
        <v>772</v>
      </c>
      <c r="C472" s="9">
        <v>4.7502406779860701E-2</v>
      </c>
      <c r="D472" s="21">
        <v>1.53933844880659</v>
      </c>
      <c r="E472" s="21">
        <v>2.3021118492838E-2</v>
      </c>
      <c r="F472">
        <f>-LOG10(Table4[[#This Row],[Consortia FDR2]])</f>
        <v>1.6378735797736872</v>
      </c>
      <c r="H472" s="14" t="s">
        <v>1484</v>
      </c>
      <c r="I472" s="1" t="s">
        <v>237</v>
      </c>
      <c r="J472" s="9">
        <v>1.54198094750571</v>
      </c>
      <c r="K472" s="9">
        <v>2.5104745628365E-2</v>
      </c>
      <c r="L472">
        <f>-LOG10(Table6[[#This Row],[Consortia FDR]])</f>
        <v>1.6002441747181189</v>
      </c>
      <c r="T472" t="s">
        <v>492</v>
      </c>
    </row>
    <row r="473" spans="1:20" x14ac:dyDescent="0.35">
      <c r="A473" t="s">
        <v>565</v>
      </c>
      <c r="B473" t="s">
        <v>565</v>
      </c>
      <c r="C473" s="9">
        <v>3.3399399235590398E-2</v>
      </c>
      <c r="D473" s="21">
        <v>-4.9590255302475299</v>
      </c>
      <c r="E473" s="21">
        <v>2.3056605091475901E-2</v>
      </c>
      <c r="F473">
        <f>-LOG10(Table4[[#This Row],[Consortia FDR2]])</f>
        <v>1.6372046388704429</v>
      </c>
      <c r="H473" s="14" t="s">
        <v>1529</v>
      </c>
      <c r="I473" s="1" t="s">
        <v>298</v>
      </c>
      <c r="J473" s="9">
        <v>1.3597185598247301</v>
      </c>
      <c r="K473" s="9">
        <v>2.5104745628365E-2</v>
      </c>
      <c r="L473">
        <f>-LOG10(Table6[[#This Row],[Consortia FDR]])</f>
        <v>1.6002441747181189</v>
      </c>
      <c r="T473" t="s">
        <v>1072</v>
      </c>
    </row>
    <row r="474" spans="1:20" x14ac:dyDescent="0.35">
      <c r="A474" t="s">
        <v>1499</v>
      </c>
      <c r="B474" t="s">
        <v>947</v>
      </c>
      <c r="C474" s="9">
        <v>1.5009556861677899E-2</v>
      </c>
      <c r="D474" s="21">
        <v>1.5523585522015899</v>
      </c>
      <c r="E474" s="21">
        <v>2.3342678176560799E-2</v>
      </c>
      <c r="F474">
        <f>-LOG10(Table4[[#This Row],[Consortia FDR2]])</f>
        <v>1.6318493175033577</v>
      </c>
      <c r="H474" s="14" t="s">
        <v>1877</v>
      </c>
      <c r="I474" s="1" t="s">
        <v>1181</v>
      </c>
      <c r="J474" s="9">
        <v>2.0925428989869399</v>
      </c>
      <c r="K474" s="9">
        <v>2.5104745628365E-2</v>
      </c>
      <c r="L474">
        <f>-LOG10(Table6[[#This Row],[Consortia FDR]])</f>
        <v>1.6002441747181189</v>
      </c>
      <c r="T474" t="s">
        <v>503</v>
      </c>
    </row>
    <row r="475" spans="1:20" x14ac:dyDescent="0.35">
      <c r="A475" t="s">
        <v>1612</v>
      </c>
      <c r="B475" t="s">
        <v>1022</v>
      </c>
      <c r="C475" s="9">
        <v>2.2528114870527E-2</v>
      </c>
      <c r="D475" s="21">
        <v>1.3129029356758399</v>
      </c>
      <c r="E475" s="21">
        <v>2.3342678176560799E-2</v>
      </c>
      <c r="F475">
        <f>-LOG10(Table4[[#This Row],[Consortia FDR2]])</f>
        <v>1.6318493175033577</v>
      </c>
      <c r="H475" s="14" t="s">
        <v>1988</v>
      </c>
      <c r="I475" s="1" t="s">
        <v>795</v>
      </c>
      <c r="J475" s="9">
        <v>-1.5894182168515401</v>
      </c>
      <c r="K475" s="9">
        <v>2.5104745628365E-2</v>
      </c>
      <c r="L475">
        <f>-LOG10(Table6[[#This Row],[Consortia FDR]])</f>
        <v>1.6002441747181189</v>
      </c>
      <c r="T475" t="s">
        <v>505</v>
      </c>
    </row>
    <row r="476" spans="1:20" x14ac:dyDescent="0.35">
      <c r="A476" t="s">
        <v>1651</v>
      </c>
      <c r="B476" t="s">
        <v>441</v>
      </c>
      <c r="C476" s="9">
        <v>2.6324068613803899E-2</v>
      </c>
      <c r="D476" s="21">
        <v>1.63557392278352</v>
      </c>
      <c r="E476" s="21">
        <v>2.3497674037500998E-2</v>
      </c>
      <c r="F476">
        <f>-LOG10(Table4[[#This Row],[Consortia FDR2]])</f>
        <v>1.6289751250760396</v>
      </c>
      <c r="H476" s="14" t="s">
        <v>2401</v>
      </c>
      <c r="I476" s="1" t="s">
        <v>776</v>
      </c>
      <c r="J476" s="9">
        <v>1.4555967642786201</v>
      </c>
      <c r="K476" s="9">
        <v>2.5252414407873E-2</v>
      </c>
      <c r="L476">
        <f>-LOG10(Table6[[#This Row],[Consortia FDR]])</f>
        <v>1.5976970922428406</v>
      </c>
      <c r="T476" t="s">
        <v>508</v>
      </c>
    </row>
    <row r="477" spans="1:20" x14ac:dyDescent="0.35">
      <c r="A477" t="s">
        <v>1387</v>
      </c>
      <c r="B477" t="s">
        <v>128</v>
      </c>
      <c r="C477" s="9">
        <v>5.9739233718318499E-3</v>
      </c>
      <c r="D477" s="21">
        <v>3.6407182560710498</v>
      </c>
      <c r="E477" s="21">
        <v>2.3601786647328E-2</v>
      </c>
      <c r="F477">
        <f>-LOG10(Table4[[#This Row],[Consortia FDR2]])</f>
        <v>1.6270551198389589</v>
      </c>
      <c r="H477" s="14" t="s">
        <v>2318</v>
      </c>
      <c r="I477" s="1" t="s">
        <v>636</v>
      </c>
      <c r="J477" s="9">
        <v>1.2703218667456899</v>
      </c>
      <c r="K477" s="9">
        <v>2.5286989083281902E-2</v>
      </c>
      <c r="L477">
        <f>-LOG10(Table6[[#This Row],[Consortia FDR]])</f>
        <v>1.5971028789340589</v>
      </c>
      <c r="T477" t="s">
        <v>521</v>
      </c>
    </row>
    <row r="478" spans="1:20" x14ac:dyDescent="0.35">
      <c r="A478" t="s">
        <v>1421</v>
      </c>
      <c r="B478" t="s">
        <v>167</v>
      </c>
      <c r="C478" s="9">
        <v>8.6495735295850397E-3</v>
      </c>
      <c r="D478" s="21">
        <v>1.3246407568988401</v>
      </c>
      <c r="E478" s="21">
        <v>2.3601786647328E-2</v>
      </c>
      <c r="F478">
        <f>-LOG10(Table4[[#This Row],[Consortia FDR2]])</f>
        <v>1.6270551198389589</v>
      </c>
      <c r="H478" s="14" t="s">
        <v>2164</v>
      </c>
      <c r="I478" s="1" t="s">
        <v>312</v>
      </c>
      <c r="J478" s="9">
        <v>1.3054733410896999</v>
      </c>
      <c r="K478" s="9">
        <v>2.5462113060930502E-2</v>
      </c>
      <c r="L478">
        <f>-LOG10(Table6[[#This Row],[Consortia FDR]])</f>
        <v>1.5941055577671186</v>
      </c>
      <c r="T478" t="s">
        <v>527</v>
      </c>
    </row>
    <row r="479" spans="1:20" x14ac:dyDescent="0.35">
      <c r="A479" t="s">
        <v>1562</v>
      </c>
      <c r="B479" t="s">
        <v>993</v>
      </c>
      <c r="C479" s="9">
        <v>1.8802266319150499E-2</v>
      </c>
      <c r="D479" s="21">
        <v>1.7815910944239699</v>
      </c>
      <c r="E479" s="21">
        <v>2.3601786647328E-2</v>
      </c>
      <c r="F479">
        <f>-LOG10(Table4[[#This Row],[Consortia FDR2]])</f>
        <v>1.6270551198389589</v>
      </c>
      <c r="H479" s="14" t="s">
        <v>2069</v>
      </c>
      <c r="I479" s="1" t="s">
        <v>150</v>
      </c>
      <c r="J479" s="9">
        <v>1.40646497728528</v>
      </c>
      <c r="K479" s="9">
        <v>2.5471300278134601E-2</v>
      </c>
      <c r="L479">
        <f>-LOG10(Table6[[#This Row],[Consortia FDR]])</f>
        <v>1.5939488842784406</v>
      </c>
      <c r="T479" t="s">
        <v>570</v>
      </c>
    </row>
    <row r="480" spans="1:20" x14ac:dyDescent="0.35">
      <c r="A480" t="s">
        <v>2024</v>
      </c>
      <c r="B480" t="s">
        <v>61</v>
      </c>
      <c r="C480" s="9">
        <v>1.9484906599099799E-3</v>
      </c>
      <c r="D480" s="21">
        <v>1.4988838360094601</v>
      </c>
      <c r="E480" s="21">
        <v>2.3674243463062499E-2</v>
      </c>
      <c r="F480">
        <f>-LOG10(Table4[[#This Row],[Consortia FDR2]])</f>
        <v>1.6257238904690186</v>
      </c>
      <c r="H480" s="14" t="s">
        <v>2008</v>
      </c>
      <c r="I480" s="1" t="s">
        <v>817</v>
      </c>
      <c r="J480" s="9">
        <v>1.4891771815702599</v>
      </c>
      <c r="K480" s="9">
        <v>2.5471300278134601E-2</v>
      </c>
      <c r="L480">
        <f>-LOG10(Table6[[#This Row],[Consortia FDR]])</f>
        <v>1.5939488842784406</v>
      </c>
      <c r="T480" t="s">
        <v>1113</v>
      </c>
    </row>
    <row r="481" spans="1:20" x14ac:dyDescent="0.35">
      <c r="A481" t="s">
        <v>1926</v>
      </c>
      <c r="B481" t="s">
        <v>1220</v>
      </c>
      <c r="C481" s="9">
        <v>4.4284560995881198E-2</v>
      </c>
      <c r="D481" s="21">
        <v>1.35628726543634</v>
      </c>
      <c r="E481" s="21">
        <v>2.3674243463062499E-2</v>
      </c>
      <c r="F481">
        <f>-LOG10(Table4[[#This Row],[Consortia FDR2]])</f>
        <v>1.6257238904690186</v>
      </c>
      <c r="H481" s="14" t="s">
        <v>1564</v>
      </c>
      <c r="I481" s="1" t="s">
        <v>334</v>
      </c>
      <c r="J481" s="9">
        <v>2.1830272204489201</v>
      </c>
      <c r="K481" s="9">
        <v>2.5480622180753101E-2</v>
      </c>
      <c r="L481">
        <f>-LOG10(Table6[[#This Row],[Consortia FDR]])</f>
        <v>1.5937899716911288</v>
      </c>
      <c r="T481" t="s">
        <v>575</v>
      </c>
    </row>
    <row r="482" spans="1:20" x14ac:dyDescent="0.35">
      <c r="A482" t="s">
        <v>1700</v>
      </c>
      <c r="B482" t="s">
        <v>1069</v>
      </c>
      <c r="C482" s="9">
        <v>3.0374145795583E-2</v>
      </c>
      <c r="D482" s="21">
        <v>1.4241962968578801</v>
      </c>
      <c r="E482" s="21">
        <v>2.3813966135768899E-2</v>
      </c>
      <c r="F482">
        <f>-LOG10(Table4[[#This Row],[Consortia FDR2]])</f>
        <v>1.6231682682895725</v>
      </c>
      <c r="H482" s="14" t="s">
        <v>1445</v>
      </c>
      <c r="I482" s="1" t="s">
        <v>910</v>
      </c>
      <c r="J482" s="9">
        <v>1.69169023234509</v>
      </c>
      <c r="K482" s="9">
        <v>2.55183074371991E-2</v>
      </c>
      <c r="L482">
        <f>-LOG10(Table6[[#This Row],[Consortia FDR]])</f>
        <v>1.5931481346163074</v>
      </c>
      <c r="T482" t="s">
        <v>579</v>
      </c>
    </row>
    <row r="483" spans="1:20" x14ac:dyDescent="0.35">
      <c r="A483" t="s">
        <v>2092</v>
      </c>
      <c r="B483" t="s">
        <v>200</v>
      </c>
      <c r="C483" s="9">
        <v>1.1298400677971899E-2</v>
      </c>
      <c r="D483" s="21">
        <v>1.38522959693575</v>
      </c>
      <c r="E483" s="21">
        <v>2.3941718020868499E-2</v>
      </c>
      <c r="F483">
        <f>-LOG10(Table4[[#This Row],[Consortia FDR2]])</f>
        <v>1.6208446885072239</v>
      </c>
      <c r="H483" s="14" t="s">
        <v>1726</v>
      </c>
      <c r="I483" s="1" t="s">
        <v>1083</v>
      </c>
      <c r="J483" s="9">
        <v>1.71915469290626</v>
      </c>
      <c r="K483" s="9">
        <v>2.55183074371991E-2</v>
      </c>
      <c r="L483">
        <f>-LOG10(Table6[[#This Row],[Consortia FDR]])</f>
        <v>1.5931481346163074</v>
      </c>
      <c r="T483" t="s">
        <v>585</v>
      </c>
    </row>
    <row r="484" spans="1:20" x14ac:dyDescent="0.35">
      <c r="A484" t="s">
        <v>1691</v>
      </c>
      <c r="B484" t="s">
        <v>491</v>
      </c>
      <c r="C484" s="9">
        <v>3.0166942447642401E-2</v>
      </c>
      <c r="D484" s="21">
        <v>1.3700753081539001</v>
      </c>
      <c r="E484" s="21">
        <v>2.3941718020868499E-2</v>
      </c>
      <c r="F484">
        <f>-LOG10(Table4[[#This Row],[Consortia FDR2]])</f>
        <v>1.6208446885072239</v>
      </c>
      <c r="H484" s="14" t="s">
        <v>1937</v>
      </c>
      <c r="I484" s="1" t="s">
        <v>728</v>
      </c>
      <c r="J484" s="9">
        <v>2.12097518724388</v>
      </c>
      <c r="K484" s="9">
        <v>2.55183074371991E-2</v>
      </c>
      <c r="L484">
        <f>-LOG10(Table6[[#This Row],[Consortia FDR]])</f>
        <v>1.5931481346163074</v>
      </c>
      <c r="T484" t="s">
        <v>22</v>
      </c>
    </row>
    <row r="485" spans="1:20" x14ac:dyDescent="0.35">
      <c r="A485" t="s">
        <v>2101</v>
      </c>
      <c r="B485" t="s">
        <v>925</v>
      </c>
      <c r="C485" s="9">
        <v>1.20689506724575E-2</v>
      </c>
      <c r="D485" s="21">
        <v>1.53327586244417</v>
      </c>
      <c r="E485" s="21">
        <v>2.4181719002731202E-2</v>
      </c>
      <c r="F485">
        <f>-LOG10(Table4[[#This Row],[Consortia FDR2]])</f>
        <v>1.6165128297422098</v>
      </c>
      <c r="H485" s="14" t="s">
        <v>1239</v>
      </c>
      <c r="I485" s="1" t="s">
        <v>1239</v>
      </c>
      <c r="J485" s="9">
        <v>-1.41872585170322</v>
      </c>
      <c r="K485" s="9">
        <v>2.55183074371991E-2</v>
      </c>
      <c r="L485">
        <f>-LOG10(Table6[[#This Row],[Consortia FDR]])</f>
        <v>1.5931481346163074</v>
      </c>
      <c r="T485" t="s">
        <v>1123</v>
      </c>
    </row>
    <row r="486" spans="1:20" x14ac:dyDescent="0.35">
      <c r="A486" t="s">
        <v>1715</v>
      </c>
      <c r="B486" t="s">
        <v>511</v>
      </c>
      <c r="C486" s="9">
        <v>3.11392150520464E-2</v>
      </c>
      <c r="D486" s="21">
        <v>1.3473371779120999</v>
      </c>
      <c r="E486" s="21">
        <v>2.4181719002731202E-2</v>
      </c>
      <c r="F486">
        <f>-LOG10(Table4[[#This Row],[Consortia FDR2]])</f>
        <v>1.6165128297422098</v>
      </c>
      <c r="H486" s="14" t="s">
        <v>2143</v>
      </c>
      <c r="I486" s="1" t="s">
        <v>958</v>
      </c>
      <c r="J486" s="9">
        <v>1.29261716401878</v>
      </c>
      <c r="K486" s="9">
        <v>2.5600811805878702E-2</v>
      </c>
      <c r="L486">
        <f>-LOG10(Table6[[#This Row],[Consortia FDR]])</f>
        <v>1.5917462629216064</v>
      </c>
      <c r="T486" t="s">
        <v>590</v>
      </c>
    </row>
    <row r="487" spans="1:20" x14ac:dyDescent="0.35">
      <c r="A487" t="s">
        <v>2364</v>
      </c>
      <c r="B487" t="s">
        <v>1216</v>
      </c>
      <c r="C487" s="9">
        <v>4.4273168271601999E-2</v>
      </c>
      <c r="D487" s="21">
        <v>3.4086870756299099</v>
      </c>
      <c r="E487" s="21">
        <v>2.4181719002731202E-2</v>
      </c>
      <c r="F487">
        <f>-LOG10(Table4[[#This Row],[Consortia FDR2]])</f>
        <v>1.6165128297422098</v>
      </c>
      <c r="H487" s="14" t="s">
        <v>29</v>
      </c>
      <c r="I487" s="1" t="s">
        <v>29</v>
      </c>
      <c r="J487" s="9">
        <v>1.83103544750514</v>
      </c>
      <c r="K487" s="9">
        <v>2.5600811805878702E-2</v>
      </c>
      <c r="L487">
        <f>-LOG10(Table6[[#This Row],[Consortia FDR]])</f>
        <v>1.5917462629216064</v>
      </c>
      <c r="T487" t="s">
        <v>1132</v>
      </c>
    </row>
    <row r="488" spans="1:20" x14ac:dyDescent="0.35">
      <c r="A488" t="s">
        <v>1687</v>
      </c>
      <c r="B488" t="s">
        <v>1063</v>
      </c>
      <c r="C488" s="9">
        <v>3.0066654339773499E-2</v>
      </c>
      <c r="D488" s="21">
        <v>-1.2325894125410899</v>
      </c>
      <c r="E488" s="21">
        <v>2.4290469281026999E-2</v>
      </c>
      <c r="F488">
        <f>-LOG10(Table4[[#This Row],[Consortia FDR2]])</f>
        <v>1.6145640947382307</v>
      </c>
      <c r="H488" s="14" t="s">
        <v>822</v>
      </c>
      <c r="I488" s="1" t="s">
        <v>822</v>
      </c>
      <c r="J488" s="9">
        <v>1.5714079329514601</v>
      </c>
      <c r="K488" s="9">
        <v>2.5600811805878702E-2</v>
      </c>
      <c r="L488">
        <f>-LOG10(Table6[[#This Row],[Consortia FDR]])</f>
        <v>1.5917462629216064</v>
      </c>
      <c r="T488" t="s">
        <v>599</v>
      </c>
    </row>
    <row r="489" spans="1:20" x14ac:dyDescent="0.35">
      <c r="A489" t="s">
        <v>2295</v>
      </c>
      <c r="B489" t="s">
        <v>585</v>
      </c>
      <c r="C489" s="9">
        <v>3.4924077534210299E-2</v>
      </c>
      <c r="D489" s="21">
        <v>1.4507080636242999</v>
      </c>
      <c r="E489" s="21">
        <v>2.4401759524507498E-2</v>
      </c>
      <c r="F489">
        <f>-LOG10(Table4[[#This Row],[Consortia FDR2]])</f>
        <v>1.6125788570943207</v>
      </c>
      <c r="H489" s="14" t="s">
        <v>1434</v>
      </c>
      <c r="I489" s="1" t="s">
        <v>181</v>
      </c>
      <c r="J489" s="9">
        <v>-1.6945524466745201</v>
      </c>
      <c r="K489" s="9">
        <v>2.56417803192843E-2</v>
      </c>
      <c r="L489">
        <f>-LOG10(Table6[[#This Row],[Consortia FDR]])</f>
        <v>1.5910518248630729</v>
      </c>
      <c r="T489" t="s">
        <v>1146</v>
      </c>
    </row>
    <row r="490" spans="1:20" x14ac:dyDescent="0.35">
      <c r="A490" t="s">
        <v>1786</v>
      </c>
      <c r="B490" t="s">
        <v>589</v>
      </c>
      <c r="C490" s="9">
        <v>3.51158662276988E-2</v>
      </c>
      <c r="D490" s="21">
        <v>1.4028528594640099</v>
      </c>
      <c r="E490" s="21">
        <v>2.4588325451062799E-2</v>
      </c>
      <c r="F490">
        <f>-LOG10(Table4[[#This Row],[Consortia FDR2]])</f>
        <v>1.6092710471916023</v>
      </c>
      <c r="H490" s="14" t="s">
        <v>957</v>
      </c>
      <c r="I490" s="1" t="s">
        <v>957</v>
      </c>
      <c r="J490" s="9">
        <v>1.42443314139666</v>
      </c>
      <c r="K490" s="9">
        <v>2.5704749175962299E-2</v>
      </c>
      <c r="L490">
        <f>-LOG10(Table6[[#This Row],[Consortia FDR]])</f>
        <v>1.5899866295727485</v>
      </c>
      <c r="T490" t="s">
        <v>611</v>
      </c>
    </row>
    <row r="491" spans="1:20" x14ac:dyDescent="0.35">
      <c r="A491" t="s">
        <v>1432</v>
      </c>
      <c r="B491" t="s">
        <v>902</v>
      </c>
      <c r="C491" s="9">
        <v>9.9256558573860097E-3</v>
      </c>
      <c r="D491" s="21">
        <v>1.63381880643732</v>
      </c>
      <c r="E491" s="21">
        <v>2.47114368352679E-2</v>
      </c>
      <c r="F491">
        <f>-LOG10(Table4[[#This Row],[Consortia FDR2]])</f>
        <v>1.6071020020084215</v>
      </c>
      <c r="H491" s="14" t="s">
        <v>1754</v>
      </c>
      <c r="I491" s="1" t="s">
        <v>555</v>
      </c>
      <c r="J491" s="9">
        <v>1.37701063496418</v>
      </c>
      <c r="K491" s="9">
        <v>2.5704749175962299E-2</v>
      </c>
      <c r="L491">
        <f>-LOG10(Table6[[#This Row],[Consortia FDR]])</f>
        <v>1.5899866295727485</v>
      </c>
      <c r="T491" t="s">
        <v>1159</v>
      </c>
    </row>
    <row r="492" spans="1:20" x14ac:dyDescent="0.35">
      <c r="A492" t="s">
        <v>2326</v>
      </c>
      <c r="B492" t="s">
        <v>656</v>
      </c>
      <c r="C492" s="9">
        <v>4.0742041539354797E-2</v>
      </c>
      <c r="D492" s="21">
        <v>1.4585965765631601</v>
      </c>
      <c r="E492" s="21">
        <v>2.47114368352679E-2</v>
      </c>
      <c r="F492">
        <f>-LOG10(Table4[[#This Row],[Consortia FDR2]])</f>
        <v>1.6071020020084215</v>
      </c>
      <c r="H492" s="14" t="s">
        <v>1890</v>
      </c>
      <c r="I492" s="1" t="s">
        <v>681</v>
      </c>
      <c r="J492" s="9">
        <v>1.2446895433476399</v>
      </c>
      <c r="K492" s="9">
        <v>2.5704749175962299E-2</v>
      </c>
      <c r="L492">
        <f>-LOG10(Table6[[#This Row],[Consortia FDR]])</f>
        <v>1.5899866295727485</v>
      </c>
      <c r="T492" t="s">
        <v>656</v>
      </c>
    </row>
    <row r="493" spans="1:20" x14ac:dyDescent="0.35">
      <c r="A493" t="s">
        <v>1973</v>
      </c>
      <c r="B493" t="s">
        <v>769</v>
      </c>
      <c r="C493" s="9">
        <v>4.7339781510004897E-2</v>
      </c>
      <c r="D493" s="21">
        <v>1.29096305728219</v>
      </c>
      <c r="E493" s="21">
        <v>2.47114368352679E-2</v>
      </c>
      <c r="F493">
        <f>-LOG10(Table4[[#This Row],[Consortia FDR2]])</f>
        <v>1.6071020020084215</v>
      </c>
      <c r="H493" s="14" t="s">
        <v>2376</v>
      </c>
      <c r="I493" s="1" t="s">
        <v>34</v>
      </c>
      <c r="J493" s="9">
        <v>1.3205439778081001</v>
      </c>
      <c r="K493" s="9">
        <v>2.5704749175962299E-2</v>
      </c>
      <c r="L493">
        <f>-LOG10(Table6[[#This Row],[Consortia FDR]])</f>
        <v>1.5899866295727485</v>
      </c>
      <c r="T493" t="s">
        <v>658</v>
      </c>
    </row>
    <row r="494" spans="1:20" x14ac:dyDescent="0.35">
      <c r="A494" t="s">
        <v>2003</v>
      </c>
      <c r="B494" t="s">
        <v>1263</v>
      </c>
      <c r="C494" s="9">
        <v>4.9060243801512901E-2</v>
      </c>
      <c r="D494" s="21">
        <v>-1.31589435342707</v>
      </c>
      <c r="E494" s="21">
        <v>2.47493215626657E-2</v>
      </c>
      <c r="F494">
        <f>-LOG10(Table4[[#This Row],[Consortia FDR2]])</f>
        <v>1.6064367016043106</v>
      </c>
      <c r="H494" s="14" t="s">
        <v>1360</v>
      </c>
      <c r="I494" s="1" t="s">
        <v>857</v>
      </c>
      <c r="J494" s="9">
        <v>2.0714314139840702</v>
      </c>
      <c r="K494" s="9">
        <v>2.5831658243481E-2</v>
      </c>
      <c r="L494">
        <f>-LOG10(Table6[[#This Row],[Consortia FDR]])</f>
        <v>1.5878477137307594</v>
      </c>
      <c r="T494" t="s">
        <v>662</v>
      </c>
    </row>
    <row r="495" spans="1:20" x14ac:dyDescent="0.35">
      <c r="A495" t="s">
        <v>1484</v>
      </c>
      <c r="B495" t="s">
        <v>237</v>
      </c>
      <c r="C495" s="9">
        <v>1.3882232838419901E-2</v>
      </c>
      <c r="D495" s="21">
        <v>1.54198094750571</v>
      </c>
      <c r="E495" s="21">
        <v>2.5104745628365E-2</v>
      </c>
      <c r="F495">
        <f>-LOG10(Table4[[#This Row],[Consortia FDR2]])</f>
        <v>1.6002441747181189</v>
      </c>
      <c r="H495" s="14" t="s">
        <v>2281</v>
      </c>
      <c r="I495" s="1" t="s">
        <v>557</v>
      </c>
      <c r="J495" s="9">
        <v>1.3606828262083599</v>
      </c>
      <c r="K495" s="9">
        <v>2.5971615905944701E-2</v>
      </c>
      <c r="L495">
        <f>-LOG10(Table6[[#This Row],[Consortia FDR]])</f>
        <v>1.58550102853</v>
      </c>
      <c r="T495" t="s">
        <v>1179</v>
      </c>
    </row>
    <row r="496" spans="1:20" x14ac:dyDescent="0.35">
      <c r="A496" t="s">
        <v>1529</v>
      </c>
      <c r="B496" t="s">
        <v>298</v>
      </c>
      <c r="C496" s="9">
        <v>1.7190200266194899E-2</v>
      </c>
      <c r="D496" s="21">
        <v>1.3597185598247301</v>
      </c>
      <c r="E496" s="21">
        <v>2.5104745628365E-2</v>
      </c>
      <c r="F496">
        <f>-LOG10(Table4[[#This Row],[Consortia FDR2]])</f>
        <v>1.6002441747181189</v>
      </c>
      <c r="H496" s="14" t="s">
        <v>2286</v>
      </c>
      <c r="I496" s="1" t="s">
        <v>1103</v>
      </c>
      <c r="J496" s="9">
        <v>1.27728995504711</v>
      </c>
      <c r="K496" s="9">
        <v>2.5971615905944701E-2</v>
      </c>
      <c r="L496">
        <f>-LOG10(Table6[[#This Row],[Consortia FDR]])</f>
        <v>1.58550102853</v>
      </c>
      <c r="T496" t="s">
        <v>669</v>
      </c>
    </row>
    <row r="497" spans="1:20" x14ac:dyDescent="0.35">
      <c r="A497" t="s">
        <v>1877</v>
      </c>
      <c r="B497" t="s">
        <v>1181</v>
      </c>
      <c r="C497" s="9">
        <v>4.2088683393578401E-2</v>
      </c>
      <c r="D497" s="21">
        <v>2.0925428989869399</v>
      </c>
      <c r="E497" s="21">
        <v>2.5104745628365E-2</v>
      </c>
      <c r="F497">
        <f>-LOG10(Table4[[#This Row],[Consortia FDR2]])</f>
        <v>1.6002441747181189</v>
      </c>
      <c r="H497" s="14" t="s">
        <v>1817</v>
      </c>
      <c r="I497" s="1" t="s">
        <v>614</v>
      </c>
      <c r="J497" s="9">
        <v>1.3705064504192399</v>
      </c>
      <c r="K497" s="9">
        <v>2.5971615905944701E-2</v>
      </c>
      <c r="L497">
        <f>-LOG10(Table6[[#This Row],[Consortia FDR]])</f>
        <v>1.58550102853</v>
      </c>
      <c r="T497" t="s">
        <v>1194</v>
      </c>
    </row>
    <row r="498" spans="1:20" x14ac:dyDescent="0.35">
      <c r="A498" t="s">
        <v>1988</v>
      </c>
      <c r="B498" t="s">
        <v>795</v>
      </c>
      <c r="C498" s="9">
        <v>4.8878369403843901E-2</v>
      </c>
      <c r="D498" s="21">
        <v>-1.5894182168515401</v>
      </c>
      <c r="E498" s="21">
        <v>2.5104745628365E-2</v>
      </c>
      <c r="F498">
        <f>-LOG10(Table4[[#This Row],[Consortia FDR2]])</f>
        <v>1.6002441747181189</v>
      </c>
      <c r="H498" s="14" t="s">
        <v>2145</v>
      </c>
      <c r="I498" s="1" t="s">
        <v>283</v>
      </c>
      <c r="J498" s="9">
        <v>1.21480038508638</v>
      </c>
      <c r="K498" s="9">
        <v>2.603096606639E-2</v>
      </c>
      <c r="L498">
        <f>-LOG10(Table6[[#This Row],[Consortia FDR]])</f>
        <v>1.5845097139684867</v>
      </c>
      <c r="T498" t="s">
        <v>688</v>
      </c>
    </row>
    <row r="499" spans="1:20" x14ac:dyDescent="0.35">
      <c r="A499" t="s">
        <v>2401</v>
      </c>
      <c r="B499" t="s">
        <v>776</v>
      </c>
      <c r="C499" s="9">
        <v>4.7523702610525097E-2</v>
      </c>
      <c r="D499" s="21">
        <v>1.4555967642786201</v>
      </c>
      <c r="E499" s="21">
        <v>2.5252414407873E-2</v>
      </c>
      <c r="F499">
        <f>-LOG10(Table4[[#This Row],[Consortia FDR2]])</f>
        <v>1.5976970922428406</v>
      </c>
      <c r="H499" s="14" t="s">
        <v>2090</v>
      </c>
      <c r="I499" s="1" t="s">
        <v>909</v>
      </c>
      <c r="J499" s="9">
        <v>1.3841432374594</v>
      </c>
      <c r="K499" s="9">
        <v>2.60320740317979E-2</v>
      </c>
      <c r="L499">
        <f>-LOG10(Table6[[#This Row],[Consortia FDR]])</f>
        <v>1.5844912293290205</v>
      </c>
      <c r="T499" t="s">
        <v>689</v>
      </c>
    </row>
    <row r="500" spans="1:20" x14ac:dyDescent="0.35">
      <c r="A500" t="s">
        <v>2318</v>
      </c>
      <c r="B500" t="s">
        <v>636</v>
      </c>
      <c r="C500" s="9">
        <v>3.8050167720987398E-2</v>
      </c>
      <c r="D500" s="21">
        <v>1.2703218667456899</v>
      </c>
      <c r="E500" s="21">
        <v>2.5286989083281902E-2</v>
      </c>
      <c r="F500">
        <f>-LOG10(Table4[[#This Row],[Consortia FDR2]])</f>
        <v>1.5971028789340589</v>
      </c>
      <c r="H500" s="14" t="s">
        <v>1496</v>
      </c>
      <c r="I500" s="1" t="s">
        <v>249</v>
      </c>
      <c r="J500" s="9">
        <v>1.40066842737766</v>
      </c>
      <c r="K500" s="9">
        <v>2.60320740317979E-2</v>
      </c>
      <c r="L500">
        <f>-LOG10(Table6[[#This Row],[Consortia FDR]])</f>
        <v>1.5844912293290205</v>
      </c>
      <c r="T500" t="s">
        <v>692</v>
      </c>
    </row>
    <row r="501" spans="1:20" x14ac:dyDescent="0.35">
      <c r="A501" t="s">
        <v>2164</v>
      </c>
      <c r="B501" t="s">
        <v>312</v>
      </c>
      <c r="C501" s="9">
        <v>1.8000682837328801E-2</v>
      </c>
      <c r="D501" s="21">
        <v>1.3054733410896999</v>
      </c>
      <c r="E501" s="21">
        <v>2.5462113060930502E-2</v>
      </c>
      <c r="F501">
        <f>-LOG10(Table4[[#This Row],[Consortia FDR2]])</f>
        <v>1.5941055577671186</v>
      </c>
      <c r="H501" s="14" t="s">
        <v>1821</v>
      </c>
      <c r="I501" s="1" t="s">
        <v>1150</v>
      </c>
      <c r="J501" s="9">
        <v>1.6169032853601499</v>
      </c>
      <c r="K501" s="9">
        <v>2.62449189808538E-2</v>
      </c>
      <c r="L501">
        <f>-LOG10(Table6[[#This Row],[Consortia FDR]])</f>
        <v>1.58095476357873</v>
      </c>
      <c r="T501" t="s">
        <v>1203</v>
      </c>
    </row>
    <row r="502" spans="1:20" x14ac:dyDescent="0.35">
      <c r="A502" t="s">
        <v>2069</v>
      </c>
      <c r="B502" t="s">
        <v>150</v>
      </c>
      <c r="C502" s="9">
        <v>6.9535754753748498E-3</v>
      </c>
      <c r="D502" s="21">
        <v>1.40646497728528</v>
      </c>
      <c r="E502" s="21">
        <v>2.5471300278134601E-2</v>
      </c>
      <c r="F502">
        <f>-LOG10(Table4[[#This Row],[Consortia FDR2]])</f>
        <v>1.5939488842784406</v>
      </c>
      <c r="H502" s="14" t="s">
        <v>1464</v>
      </c>
      <c r="I502" s="1" t="s">
        <v>215</v>
      </c>
      <c r="J502" s="9">
        <v>1.23317787770221</v>
      </c>
      <c r="K502" s="9">
        <v>2.6324068613803899E-2</v>
      </c>
      <c r="L502">
        <f>-LOG10(Table6[[#This Row],[Consortia FDR]])</f>
        <v>1.579646985880035</v>
      </c>
      <c r="T502" t="s">
        <v>701</v>
      </c>
    </row>
    <row r="503" spans="1:20" x14ac:dyDescent="0.35">
      <c r="A503" t="s">
        <v>2008</v>
      </c>
      <c r="B503" t="s">
        <v>817</v>
      </c>
      <c r="C503" s="9">
        <v>4.9567663035619401E-2</v>
      </c>
      <c r="D503" s="21">
        <v>1.4891771815702599</v>
      </c>
      <c r="E503" s="21">
        <v>2.5471300278134601E-2</v>
      </c>
      <c r="F503">
        <f>-LOG10(Table4[[#This Row],[Consortia FDR2]])</f>
        <v>1.5939488842784406</v>
      </c>
      <c r="H503" s="14" t="s">
        <v>2126</v>
      </c>
      <c r="I503" s="1" t="s">
        <v>253</v>
      </c>
      <c r="J503" s="9">
        <v>1.5268517685359599</v>
      </c>
      <c r="K503" s="9">
        <v>2.6324068613803899E-2</v>
      </c>
      <c r="L503">
        <f>-LOG10(Table6[[#This Row],[Consortia FDR]])</f>
        <v>1.579646985880035</v>
      </c>
      <c r="T503" t="s">
        <v>1223</v>
      </c>
    </row>
    <row r="504" spans="1:20" x14ac:dyDescent="0.35">
      <c r="A504" t="s">
        <v>1564</v>
      </c>
      <c r="B504" t="s">
        <v>334</v>
      </c>
      <c r="C504" s="9">
        <v>1.8883770446841999E-2</v>
      </c>
      <c r="D504" s="21">
        <v>2.1830272204489201</v>
      </c>
      <c r="E504" s="21">
        <v>2.5480622180753101E-2</v>
      </c>
      <c r="F504">
        <f>-LOG10(Table4[[#This Row],[Consortia FDR2]])</f>
        <v>1.5937899716911288</v>
      </c>
      <c r="H504" s="14" t="s">
        <v>2158</v>
      </c>
      <c r="I504" s="1" t="s">
        <v>304</v>
      </c>
      <c r="J504" s="9">
        <v>1.24998389416321</v>
      </c>
      <c r="K504" s="9">
        <v>2.6324068613803899E-2</v>
      </c>
      <c r="L504">
        <f>-LOG10(Table6[[#This Row],[Consortia FDR]])</f>
        <v>1.579646985880035</v>
      </c>
      <c r="T504" t="s">
        <v>1226</v>
      </c>
    </row>
    <row r="505" spans="1:20" x14ac:dyDescent="0.35">
      <c r="A505" t="s">
        <v>1445</v>
      </c>
      <c r="B505" t="s">
        <v>910</v>
      </c>
      <c r="C505" s="9">
        <v>1.08770295535914E-2</v>
      </c>
      <c r="D505" s="21">
        <v>1.69169023234509</v>
      </c>
      <c r="E505" s="21">
        <v>2.55183074371991E-2</v>
      </c>
      <c r="F505">
        <f>-LOG10(Table4[[#This Row],[Consortia FDR2]])</f>
        <v>1.5931481346163074</v>
      </c>
      <c r="H505" s="14" t="s">
        <v>2206</v>
      </c>
      <c r="I505" s="1" t="s">
        <v>17</v>
      </c>
      <c r="J505" s="9">
        <v>1.23705423026706</v>
      </c>
      <c r="K505" s="9">
        <v>2.6324068613803899E-2</v>
      </c>
      <c r="L505">
        <f>-LOG10(Table6[[#This Row],[Consortia FDR]])</f>
        <v>1.579646985880035</v>
      </c>
      <c r="T505" t="s">
        <v>760</v>
      </c>
    </row>
    <row r="506" spans="1:20" x14ac:dyDescent="0.35">
      <c r="A506" t="s">
        <v>1726</v>
      </c>
      <c r="B506" t="s">
        <v>1083</v>
      </c>
      <c r="C506" s="9">
        <v>3.1144222803532299E-2</v>
      </c>
      <c r="D506" s="21">
        <v>1.71915469290626</v>
      </c>
      <c r="E506" s="21">
        <v>2.55183074371991E-2</v>
      </c>
      <c r="F506">
        <f>-LOG10(Table4[[#This Row],[Consortia FDR2]])</f>
        <v>1.5931481346163074</v>
      </c>
      <c r="H506" s="14" t="s">
        <v>1722</v>
      </c>
      <c r="I506" s="1" t="s">
        <v>519</v>
      </c>
      <c r="J506" s="9">
        <v>1.3320260670747199</v>
      </c>
      <c r="K506" s="9">
        <v>2.6324068613803899E-2</v>
      </c>
      <c r="L506">
        <f>-LOG10(Table6[[#This Row],[Consortia FDR]])</f>
        <v>1.579646985880035</v>
      </c>
      <c r="T506" t="s">
        <v>761</v>
      </c>
    </row>
    <row r="507" spans="1:20" x14ac:dyDescent="0.35">
      <c r="A507" t="s">
        <v>1937</v>
      </c>
      <c r="B507" t="s">
        <v>728</v>
      </c>
      <c r="C507" s="9">
        <v>4.5434504623101599E-2</v>
      </c>
      <c r="D507" s="21">
        <v>2.12097518724388</v>
      </c>
      <c r="E507" s="21">
        <v>2.55183074371991E-2</v>
      </c>
      <c r="F507">
        <f>-LOG10(Table4[[#This Row],[Consortia FDR2]])</f>
        <v>1.5931481346163074</v>
      </c>
      <c r="H507" s="14" t="s">
        <v>1839</v>
      </c>
      <c r="I507" s="1" t="s">
        <v>1157</v>
      </c>
      <c r="J507" s="9">
        <v>1.3787872003917301</v>
      </c>
      <c r="K507" s="9">
        <v>2.6324068613803899E-2</v>
      </c>
      <c r="L507">
        <f>-LOG10(Table6[[#This Row],[Consortia FDR]])</f>
        <v>1.579646985880035</v>
      </c>
      <c r="T507" t="s">
        <v>762</v>
      </c>
    </row>
    <row r="508" spans="1:20" x14ac:dyDescent="0.35">
      <c r="A508" t="s">
        <v>1239</v>
      </c>
      <c r="B508" t="s">
        <v>1239</v>
      </c>
      <c r="C508" s="9">
        <v>4.5896730288643703E-2</v>
      </c>
      <c r="D508" s="21">
        <v>-1.41872585170322</v>
      </c>
      <c r="E508" s="21">
        <v>2.55183074371991E-2</v>
      </c>
      <c r="F508">
        <f>-LOG10(Table4[[#This Row],[Consortia FDR2]])</f>
        <v>1.5931481346163074</v>
      </c>
      <c r="H508" s="14" t="s">
        <v>1938</v>
      </c>
      <c r="I508" s="1" t="s">
        <v>730</v>
      </c>
      <c r="J508" s="9">
        <v>2.99119297341392</v>
      </c>
      <c r="K508" s="9">
        <v>2.6324068613803899E-2</v>
      </c>
      <c r="L508">
        <f>-LOG10(Table6[[#This Row],[Consortia FDR]])</f>
        <v>1.579646985880035</v>
      </c>
      <c r="T508" t="s">
        <v>763</v>
      </c>
    </row>
    <row r="509" spans="1:20" x14ac:dyDescent="0.35">
      <c r="A509" t="s">
        <v>2143</v>
      </c>
      <c r="B509" t="s">
        <v>958</v>
      </c>
      <c r="C509" s="9">
        <v>1.6248921456589099E-2</v>
      </c>
      <c r="D509" s="21">
        <v>1.29261716401878</v>
      </c>
      <c r="E509" s="21">
        <v>2.5600811805878702E-2</v>
      </c>
      <c r="F509">
        <f>-LOG10(Table4[[#This Row],[Consortia FDR2]])</f>
        <v>1.5917462629216064</v>
      </c>
      <c r="H509" s="14" t="s">
        <v>1764</v>
      </c>
      <c r="I509" s="1" t="s">
        <v>1107</v>
      </c>
      <c r="J509" s="9">
        <v>2.9688103430383599</v>
      </c>
      <c r="K509" s="9">
        <v>2.6398706667580801E-2</v>
      </c>
      <c r="L509">
        <f>-LOG10(Table6[[#This Row],[Consortia FDR]])</f>
        <v>1.5784173496791032</v>
      </c>
      <c r="T509" t="s">
        <v>764</v>
      </c>
    </row>
    <row r="510" spans="1:20" x14ac:dyDescent="0.35">
      <c r="A510" t="s">
        <v>29</v>
      </c>
      <c r="B510" t="s">
        <v>29</v>
      </c>
      <c r="C510" s="9">
        <v>4.1143077440187602E-2</v>
      </c>
      <c r="D510" s="21">
        <v>1.83103544750514</v>
      </c>
      <c r="E510" s="21">
        <v>2.5600811805878702E-2</v>
      </c>
      <c r="F510">
        <f>-LOG10(Table4[[#This Row],[Consortia FDR2]])</f>
        <v>1.5917462629216064</v>
      </c>
      <c r="H510" s="14" t="s">
        <v>1902</v>
      </c>
      <c r="I510" s="1" t="s">
        <v>696</v>
      </c>
      <c r="J510" s="9">
        <v>2.0400074100643599</v>
      </c>
      <c r="K510" s="9">
        <v>2.6398706667580801E-2</v>
      </c>
      <c r="L510">
        <f>-LOG10(Table6[[#This Row],[Consortia FDR]])</f>
        <v>1.5784173496791032</v>
      </c>
      <c r="T510" t="s">
        <v>1250</v>
      </c>
    </row>
    <row r="511" spans="1:20" x14ac:dyDescent="0.35">
      <c r="A511" t="s">
        <v>822</v>
      </c>
      <c r="B511" t="s">
        <v>822</v>
      </c>
      <c r="C511" s="9">
        <v>4.9961774836452998E-2</v>
      </c>
      <c r="D511" s="21">
        <v>1.5714079329514601</v>
      </c>
      <c r="E511" s="21">
        <v>2.5600811805878702E-2</v>
      </c>
      <c r="F511">
        <f>-LOG10(Table4[[#This Row],[Consortia FDR2]])</f>
        <v>1.5917462629216064</v>
      </c>
      <c r="H511" s="14" t="s">
        <v>1383</v>
      </c>
      <c r="I511" s="1" t="s">
        <v>124</v>
      </c>
      <c r="J511" s="9">
        <v>1.24503911442153</v>
      </c>
      <c r="K511" s="9">
        <v>2.6552502780383201E-2</v>
      </c>
      <c r="L511">
        <f>-LOG10(Table6[[#This Row],[Consortia FDR]])</f>
        <v>1.5758945370125772</v>
      </c>
      <c r="T511" t="s">
        <v>770</v>
      </c>
    </row>
    <row r="512" spans="1:20" x14ac:dyDescent="0.35">
      <c r="A512" t="s">
        <v>1434</v>
      </c>
      <c r="B512" t="s">
        <v>181</v>
      </c>
      <c r="C512" s="9">
        <v>1.02331844260223E-2</v>
      </c>
      <c r="D512" s="21">
        <v>-1.6945524466745201</v>
      </c>
      <c r="E512" s="21">
        <v>2.56417803192843E-2</v>
      </c>
      <c r="F512">
        <f>-LOG10(Table4[[#This Row],[Consortia FDR2]])</f>
        <v>1.5910518248630729</v>
      </c>
      <c r="H512" s="14" t="s">
        <v>1870</v>
      </c>
      <c r="I512" s="1" t="s">
        <v>666</v>
      </c>
      <c r="J512" s="9">
        <v>1.3838449264596899</v>
      </c>
      <c r="K512" s="9">
        <v>2.6798033162220101E-2</v>
      </c>
      <c r="L512">
        <f>-LOG10(Table6[[#This Row],[Consortia FDR]])</f>
        <v>1.5718970797824163</v>
      </c>
      <c r="T512" t="s">
        <v>772</v>
      </c>
    </row>
    <row r="513" spans="1:20" x14ac:dyDescent="0.35">
      <c r="A513" t="s">
        <v>957</v>
      </c>
      <c r="B513" t="s">
        <v>957</v>
      </c>
      <c r="C513" s="9">
        <v>1.6229970511869501E-2</v>
      </c>
      <c r="D513" s="21">
        <v>1.42443314139666</v>
      </c>
      <c r="E513" s="21">
        <v>2.5704749175962299E-2</v>
      </c>
      <c r="F513">
        <f>-LOG10(Table4[[#This Row],[Consortia FDR2]])</f>
        <v>1.5899866295727485</v>
      </c>
      <c r="H513" s="14" t="s">
        <v>699</v>
      </c>
      <c r="I513" s="1" t="s">
        <v>699</v>
      </c>
      <c r="J513" s="9">
        <v>1.24380336646543</v>
      </c>
      <c r="K513" s="9">
        <v>2.6798033162220101E-2</v>
      </c>
      <c r="L513">
        <f>-LOG10(Table6[[#This Row],[Consortia FDR]])</f>
        <v>1.5718970797824163</v>
      </c>
      <c r="T513" t="s">
        <v>777</v>
      </c>
    </row>
    <row r="514" spans="1:20" x14ac:dyDescent="0.35">
      <c r="A514" t="s">
        <v>1754</v>
      </c>
      <c r="B514" t="s">
        <v>555</v>
      </c>
      <c r="C514" s="9">
        <v>3.3138552856582203E-2</v>
      </c>
      <c r="D514" s="21">
        <v>1.37701063496418</v>
      </c>
      <c r="E514" s="21">
        <v>2.5704749175962299E-2</v>
      </c>
      <c r="F514">
        <f>-LOG10(Table4[[#This Row],[Consortia FDR2]])</f>
        <v>1.5899866295727485</v>
      </c>
      <c r="H514" s="14" t="s">
        <v>2405</v>
      </c>
      <c r="I514" s="1" t="s">
        <v>782</v>
      </c>
      <c r="J514" s="9">
        <v>-1.2340045555924299</v>
      </c>
      <c r="K514" s="9">
        <v>2.6798033162220101E-2</v>
      </c>
      <c r="L514">
        <f>-LOG10(Table6[[#This Row],[Consortia FDR]])</f>
        <v>1.5718970797824163</v>
      </c>
      <c r="T514" t="s">
        <v>787</v>
      </c>
    </row>
    <row r="515" spans="1:20" x14ac:dyDescent="0.35">
      <c r="A515" t="s">
        <v>1890</v>
      </c>
      <c r="B515" t="s">
        <v>681</v>
      </c>
      <c r="C515" s="9">
        <v>4.2337106235311998E-2</v>
      </c>
      <c r="D515" s="21">
        <v>1.2446895433476399</v>
      </c>
      <c r="E515" s="21">
        <v>2.5704749175962299E-2</v>
      </c>
      <c r="F515">
        <f>-LOG10(Table4[[#This Row],[Consortia FDR2]])</f>
        <v>1.5899866295727485</v>
      </c>
      <c r="H515" s="14" t="s">
        <v>1337</v>
      </c>
      <c r="I515" s="1" t="s">
        <v>842</v>
      </c>
      <c r="J515" s="9">
        <v>1.53156399331086</v>
      </c>
      <c r="K515" s="9">
        <v>2.69347211514929E-2</v>
      </c>
      <c r="L515">
        <f>-LOG10(Table6[[#This Row],[Consortia FDR]])</f>
        <v>1.5696875162381223</v>
      </c>
      <c r="T515" t="s">
        <v>792</v>
      </c>
    </row>
    <row r="516" spans="1:20" x14ac:dyDescent="0.35">
      <c r="A516" t="s">
        <v>2376</v>
      </c>
      <c r="B516" t="s">
        <v>34</v>
      </c>
      <c r="C516" s="9">
        <v>4.5692690563999099E-2</v>
      </c>
      <c r="D516" s="21">
        <v>1.3205439778081001</v>
      </c>
      <c r="E516" s="21">
        <v>2.5704749175962299E-2</v>
      </c>
      <c r="F516">
        <f>-LOG10(Table4[[#This Row],[Consortia FDR2]])</f>
        <v>1.5899866295727485</v>
      </c>
      <c r="H516" s="14" t="s">
        <v>1380</v>
      </c>
      <c r="I516" s="1" t="s">
        <v>873</v>
      </c>
      <c r="J516" s="9">
        <v>1.3324609058974199</v>
      </c>
      <c r="K516" s="9">
        <v>2.69347211514929E-2</v>
      </c>
      <c r="L516">
        <f>-LOG10(Table6[[#This Row],[Consortia FDR]])</f>
        <v>1.5696875162381223</v>
      </c>
      <c r="T516" t="s">
        <v>1259</v>
      </c>
    </row>
    <row r="517" spans="1:20" x14ac:dyDescent="0.35">
      <c r="A517" t="s">
        <v>1360</v>
      </c>
      <c r="B517" t="s">
        <v>857</v>
      </c>
      <c r="C517" s="9">
        <v>4.3758710522013699E-3</v>
      </c>
      <c r="D517" s="21">
        <v>2.0714314139840702</v>
      </c>
      <c r="E517" s="21">
        <v>2.5831658243481E-2</v>
      </c>
      <c r="F517">
        <f>-LOG10(Table4[[#This Row],[Consortia FDR2]])</f>
        <v>1.5878477137307594</v>
      </c>
      <c r="H517" s="14" t="s">
        <v>1609</v>
      </c>
      <c r="I517" s="1" t="s">
        <v>388</v>
      </c>
      <c r="J517" s="9">
        <v>1.31780174661584</v>
      </c>
      <c r="K517" s="9">
        <v>2.70663651715757E-2</v>
      </c>
      <c r="L517">
        <f>-LOG10(Table6[[#This Row],[Consortia FDR]])</f>
        <v>1.5675700631034966</v>
      </c>
      <c r="T517" t="s">
        <v>2415</v>
      </c>
    </row>
    <row r="518" spans="1:20" x14ac:dyDescent="0.35">
      <c r="A518" t="s">
        <v>2281</v>
      </c>
      <c r="B518" t="s">
        <v>557</v>
      </c>
      <c r="C518" s="9">
        <v>3.3151388544252799E-2</v>
      </c>
      <c r="D518" s="21">
        <v>1.3606828262083599</v>
      </c>
      <c r="E518" s="21">
        <v>2.5971615905944701E-2</v>
      </c>
      <c r="F518">
        <f>-LOG10(Table4[[#This Row],[Consortia FDR2]])</f>
        <v>1.58550102853</v>
      </c>
      <c r="H518" s="14" t="s">
        <v>2240</v>
      </c>
      <c r="I518" s="1" t="s">
        <v>1051</v>
      </c>
      <c r="J518" s="9">
        <v>-1.48397485056207</v>
      </c>
      <c r="K518" s="9">
        <v>2.7167090765792001E-2</v>
      </c>
      <c r="L518">
        <f>-LOG10(Table6[[#This Row],[Consortia FDR]])</f>
        <v>1.5659568662567798</v>
      </c>
      <c r="T518" t="s">
        <v>1264</v>
      </c>
    </row>
    <row r="519" spans="1:20" x14ac:dyDescent="0.35">
      <c r="A519" t="s">
        <v>2286</v>
      </c>
      <c r="B519" t="s">
        <v>1103</v>
      </c>
      <c r="C519" s="9">
        <v>3.3399399235590398E-2</v>
      </c>
      <c r="D519" s="21">
        <v>1.27728995504711</v>
      </c>
      <c r="E519" s="21">
        <v>2.5971615905944701E-2</v>
      </c>
      <c r="F519">
        <f>-LOG10(Table4[[#This Row],[Consortia FDR2]])</f>
        <v>1.58550102853</v>
      </c>
      <c r="H519" s="14" t="s">
        <v>596</v>
      </c>
      <c r="I519" s="1" t="s">
        <v>596</v>
      </c>
      <c r="J519" s="9">
        <v>1.2568983479171301</v>
      </c>
      <c r="K519" s="9">
        <v>2.71946837294244E-2</v>
      </c>
      <c r="L519">
        <f>-LOG10(Table6[[#This Row],[Consortia FDR]])</f>
        <v>1.5655159876068345</v>
      </c>
    </row>
    <row r="520" spans="1:20" x14ac:dyDescent="0.35">
      <c r="A520" t="s">
        <v>1817</v>
      </c>
      <c r="B520" t="s">
        <v>614</v>
      </c>
      <c r="C520" s="9">
        <v>3.7427791043071201E-2</v>
      </c>
      <c r="D520" s="21">
        <v>1.3705064504192399</v>
      </c>
      <c r="E520" s="21">
        <v>2.5971615905944701E-2</v>
      </c>
      <c r="F520">
        <f>-LOG10(Table4[[#This Row],[Consortia FDR2]])</f>
        <v>1.58550102853</v>
      </c>
      <c r="H520" s="14" t="s">
        <v>2080</v>
      </c>
      <c r="I520" s="1" t="s">
        <v>173</v>
      </c>
      <c r="J520" s="9">
        <v>-2.0819919760022501</v>
      </c>
      <c r="K520" s="9">
        <v>2.74216104346496E-2</v>
      </c>
      <c r="L520">
        <f>-LOG10(Table6[[#This Row],[Consortia FDR]])</f>
        <v>1.5619070432611712</v>
      </c>
    </row>
    <row r="521" spans="1:20" x14ac:dyDescent="0.35">
      <c r="A521" t="s">
        <v>2145</v>
      </c>
      <c r="B521" t="s">
        <v>283</v>
      </c>
      <c r="C521" s="9">
        <v>1.6548967221671498E-2</v>
      </c>
      <c r="D521" s="21">
        <v>1.21480038508638</v>
      </c>
      <c r="E521" s="21">
        <v>2.603096606639E-2</v>
      </c>
      <c r="F521">
        <f>-LOG10(Table4[[#This Row],[Consortia FDR2]])</f>
        <v>1.5845097139684867</v>
      </c>
      <c r="H521" s="14" t="s">
        <v>1433</v>
      </c>
      <c r="I521" s="1" t="s">
        <v>903</v>
      </c>
      <c r="J521" s="9">
        <v>2.0331300887530701</v>
      </c>
      <c r="K521" s="9">
        <v>2.75167140731092E-2</v>
      </c>
      <c r="L521">
        <f>-LOG10(Table6[[#This Row],[Consortia FDR]])</f>
        <v>1.5604034289074522</v>
      </c>
    </row>
    <row r="522" spans="1:20" x14ac:dyDescent="0.35">
      <c r="A522" t="s">
        <v>2090</v>
      </c>
      <c r="B522" t="s">
        <v>909</v>
      </c>
      <c r="C522" s="9">
        <v>1.07905801813618E-2</v>
      </c>
      <c r="D522" s="21">
        <v>1.3841432374594</v>
      </c>
      <c r="E522" s="21">
        <v>2.60320740317979E-2</v>
      </c>
      <c r="F522">
        <f>-LOG10(Table4[[#This Row],[Consortia FDR2]])</f>
        <v>1.5844912293290205</v>
      </c>
      <c r="H522" s="14" t="s">
        <v>1985</v>
      </c>
      <c r="I522" s="1" t="s">
        <v>790</v>
      </c>
      <c r="J522" s="9">
        <v>1.33789156507371</v>
      </c>
      <c r="K522" s="9">
        <v>2.75167140731092E-2</v>
      </c>
      <c r="L522">
        <f>-LOG10(Table6[[#This Row],[Consortia FDR]])</f>
        <v>1.5604034289074522</v>
      </c>
    </row>
    <row r="523" spans="1:20" x14ac:dyDescent="0.35">
      <c r="A523" t="s">
        <v>1496</v>
      </c>
      <c r="B523" t="s">
        <v>249</v>
      </c>
      <c r="C523" s="9">
        <v>1.4889756398493E-2</v>
      </c>
      <c r="D523" s="21">
        <v>1.40066842737766</v>
      </c>
      <c r="E523" s="21">
        <v>2.60320740317979E-2</v>
      </c>
      <c r="F523">
        <f>-LOG10(Table4[[#This Row],[Consortia FDR2]])</f>
        <v>1.5844912293290205</v>
      </c>
      <c r="H523" s="14" t="s">
        <v>1515</v>
      </c>
      <c r="I523" s="1" t="s">
        <v>279</v>
      </c>
      <c r="J523" s="9">
        <v>1.5635479586626999</v>
      </c>
      <c r="K523" s="9">
        <v>2.7605312341697299E-2</v>
      </c>
      <c r="L523">
        <f>-LOG10(Table6[[#This Row],[Consortia FDR]])</f>
        <v>1.5590073346492477</v>
      </c>
    </row>
    <row r="524" spans="1:20" x14ac:dyDescent="0.35">
      <c r="A524" t="s">
        <v>1821</v>
      </c>
      <c r="B524" t="s">
        <v>1150</v>
      </c>
      <c r="C524" s="9">
        <v>3.7527511398521902E-2</v>
      </c>
      <c r="D524" s="21">
        <v>1.6169032853601499</v>
      </c>
      <c r="E524" s="21">
        <v>2.62449189808538E-2</v>
      </c>
      <c r="F524">
        <f>-LOG10(Table4[[#This Row],[Consortia FDR2]])</f>
        <v>1.58095476357873</v>
      </c>
      <c r="H524" s="14" t="s">
        <v>2177</v>
      </c>
      <c r="I524" s="1" t="s">
        <v>336</v>
      </c>
      <c r="J524" s="9">
        <v>1.3949829321882801</v>
      </c>
      <c r="K524" s="9">
        <v>2.77386057577961E-2</v>
      </c>
      <c r="L524">
        <f>-LOG10(Table6[[#This Row],[Consortia FDR]])</f>
        <v>1.5569153719185715</v>
      </c>
    </row>
    <row r="525" spans="1:20" x14ac:dyDescent="0.35">
      <c r="A525" t="s">
        <v>1464</v>
      </c>
      <c r="B525" t="s">
        <v>215</v>
      </c>
      <c r="C525" s="9">
        <v>1.21693841551796E-2</v>
      </c>
      <c r="D525" s="21">
        <v>1.23317787770221</v>
      </c>
      <c r="E525" s="21">
        <v>2.6324068613803899E-2</v>
      </c>
      <c r="F525">
        <f>-LOG10(Table4[[#This Row],[Consortia FDR2]])</f>
        <v>1.579646985880035</v>
      </c>
      <c r="H525" s="14" t="s">
        <v>2275</v>
      </c>
      <c r="I525" s="1" t="s">
        <v>541</v>
      </c>
      <c r="J525" s="9">
        <v>1.70748218427561</v>
      </c>
      <c r="K525" s="9">
        <v>2.77386057577961E-2</v>
      </c>
      <c r="L525">
        <f>-LOG10(Table6[[#This Row],[Consortia FDR]])</f>
        <v>1.5569153719185715</v>
      </c>
    </row>
    <row r="526" spans="1:20" x14ac:dyDescent="0.35">
      <c r="A526" t="s">
        <v>2126</v>
      </c>
      <c r="B526" t="s">
        <v>253</v>
      </c>
      <c r="C526" s="9">
        <v>1.4919088163279E-2</v>
      </c>
      <c r="D526" s="21">
        <v>1.5268517685359599</v>
      </c>
      <c r="E526" s="21">
        <v>2.6324068613803899E-2</v>
      </c>
      <c r="F526">
        <f>-LOG10(Table4[[#This Row],[Consortia FDR2]])</f>
        <v>1.579646985880035</v>
      </c>
      <c r="H526" s="14" t="s">
        <v>2367</v>
      </c>
      <c r="I526" s="1" t="s">
        <v>720</v>
      </c>
      <c r="J526" s="9">
        <v>1.25818343536842</v>
      </c>
      <c r="K526" s="9">
        <v>2.77816685129002E-2</v>
      </c>
      <c r="L526">
        <f>-LOG10(Table6[[#This Row],[Consortia FDR]])</f>
        <v>1.5562416749344257</v>
      </c>
    </row>
    <row r="527" spans="1:20" x14ac:dyDescent="0.35">
      <c r="A527" t="s">
        <v>2158</v>
      </c>
      <c r="B527" t="s">
        <v>304</v>
      </c>
      <c r="C527" s="9">
        <v>1.7623477278647898E-2</v>
      </c>
      <c r="D527" s="21">
        <v>1.24998389416321</v>
      </c>
      <c r="E527" s="21">
        <v>2.6324068613803899E-2</v>
      </c>
      <c r="F527">
        <f>-LOG10(Table4[[#This Row],[Consortia FDR2]])</f>
        <v>1.579646985880035</v>
      </c>
      <c r="H527" s="14" t="s">
        <v>1323</v>
      </c>
      <c r="I527" s="1" t="s">
        <v>831</v>
      </c>
      <c r="J527" s="9">
        <v>1.5505608302934899</v>
      </c>
      <c r="K527" s="9">
        <v>2.7782678680009099E-2</v>
      </c>
      <c r="L527">
        <f>-LOG10(Table6[[#This Row],[Consortia FDR]])</f>
        <v>1.5562258838733081</v>
      </c>
    </row>
    <row r="528" spans="1:20" x14ac:dyDescent="0.35">
      <c r="A528" t="s">
        <v>2206</v>
      </c>
      <c r="B528" t="s">
        <v>17</v>
      </c>
      <c r="C528" s="9">
        <v>2.2398348654154701E-2</v>
      </c>
      <c r="D528" s="21">
        <v>1.23705423026706</v>
      </c>
      <c r="E528" s="21">
        <v>2.6324068613803899E-2</v>
      </c>
      <c r="F528">
        <f>-LOG10(Table4[[#This Row],[Consortia FDR2]])</f>
        <v>1.579646985880035</v>
      </c>
      <c r="H528" s="14" t="s">
        <v>2067</v>
      </c>
      <c r="I528" s="1" t="s">
        <v>884</v>
      </c>
      <c r="J528" s="9">
        <v>2.1809732918329701</v>
      </c>
      <c r="K528" s="9">
        <v>2.7867710325079599E-2</v>
      </c>
      <c r="L528">
        <f>-LOG10(Table6[[#This Row],[Consortia FDR]])</f>
        <v>1.5548987124504192</v>
      </c>
    </row>
    <row r="529" spans="1:12" x14ac:dyDescent="0.35">
      <c r="A529" t="s">
        <v>1722</v>
      </c>
      <c r="B529" t="s">
        <v>519</v>
      </c>
      <c r="C529" s="9">
        <v>3.1144222803532299E-2</v>
      </c>
      <c r="D529" s="21">
        <v>1.3320260670747199</v>
      </c>
      <c r="E529" s="21">
        <v>2.6324068613803899E-2</v>
      </c>
      <c r="F529">
        <f>-LOG10(Table4[[#This Row],[Consortia FDR2]])</f>
        <v>1.579646985880035</v>
      </c>
      <c r="H529" s="14" t="s">
        <v>1627</v>
      </c>
      <c r="I529" s="1" t="s">
        <v>405</v>
      </c>
      <c r="J529" s="9">
        <v>1.34021644838483</v>
      </c>
      <c r="K529" s="9">
        <v>2.80985577811864E-2</v>
      </c>
      <c r="L529">
        <f>-LOG10(Table6[[#This Row],[Consortia FDR]])</f>
        <v>1.5513159706197062</v>
      </c>
    </row>
    <row r="530" spans="1:12" x14ac:dyDescent="0.35">
      <c r="A530" t="s">
        <v>1839</v>
      </c>
      <c r="B530" t="s">
        <v>1157</v>
      </c>
      <c r="C530" s="9">
        <v>3.7890611731386303E-2</v>
      </c>
      <c r="D530" s="21">
        <v>1.3787872003917301</v>
      </c>
      <c r="E530" s="21">
        <v>2.6324068613803899E-2</v>
      </c>
      <c r="F530">
        <f>-LOG10(Table4[[#This Row],[Consortia FDR2]])</f>
        <v>1.579646985880035</v>
      </c>
      <c r="H530" s="14" t="s">
        <v>1168</v>
      </c>
      <c r="I530" s="1" t="s">
        <v>1168</v>
      </c>
      <c r="J530" s="9">
        <v>1.5582785076244201</v>
      </c>
      <c r="K530" s="9">
        <v>2.8195909995809201E-2</v>
      </c>
      <c r="L530">
        <f>-LOG10(Table6[[#This Row],[Consortia FDR]])</f>
        <v>1.5498138844137741</v>
      </c>
    </row>
    <row r="531" spans="1:12" x14ac:dyDescent="0.35">
      <c r="A531" t="s">
        <v>1938</v>
      </c>
      <c r="B531" t="s">
        <v>730</v>
      </c>
      <c r="C531" s="9">
        <v>4.5549414529566498E-2</v>
      </c>
      <c r="D531" s="21">
        <v>2.99119297341392</v>
      </c>
      <c r="E531" s="21">
        <v>2.6324068613803899E-2</v>
      </c>
      <c r="F531">
        <f>-LOG10(Table4[[#This Row],[Consortia FDR2]])</f>
        <v>1.579646985880035</v>
      </c>
      <c r="H531" s="14" t="s">
        <v>2195</v>
      </c>
      <c r="I531" s="1" t="s">
        <v>368</v>
      </c>
      <c r="J531" s="9">
        <v>1.28023885330357</v>
      </c>
      <c r="K531" s="9">
        <v>2.82756402088301E-2</v>
      </c>
      <c r="L531">
        <f>-LOG10(Table6[[#This Row],[Consortia FDR]])</f>
        <v>1.5485875531217108</v>
      </c>
    </row>
    <row r="532" spans="1:12" x14ac:dyDescent="0.35">
      <c r="A532" t="s">
        <v>1764</v>
      </c>
      <c r="B532" t="s">
        <v>1107</v>
      </c>
      <c r="C532" s="9">
        <v>3.3852501739463199E-2</v>
      </c>
      <c r="D532" s="21">
        <v>2.9688103430383599</v>
      </c>
      <c r="E532" s="21">
        <v>2.6398706667580801E-2</v>
      </c>
      <c r="F532">
        <f>-LOG10(Table4[[#This Row],[Consortia FDR2]])</f>
        <v>1.5784173496791032</v>
      </c>
      <c r="H532" s="14" t="s">
        <v>2222</v>
      </c>
      <c r="I532" s="1" t="s">
        <v>1038</v>
      </c>
      <c r="J532" s="9">
        <v>1.3735176891973799</v>
      </c>
      <c r="K532" s="9">
        <v>2.82756402088301E-2</v>
      </c>
      <c r="L532">
        <f>-LOG10(Table6[[#This Row],[Consortia FDR]])</f>
        <v>1.5485875531217108</v>
      </c>
    </row>
    <row r="533" spans="1:12" x14ac:dyDescent="0.35">
      <c r="A533" t="s">
        <v>1902</v>
      </c>
      <c r="B533" t="s">
        <v>696</v>
      </c>
      <c r="C533" s="9">
        <v>4.3395562634841602E-2</v>
      </c>
      <c r="D533" s="21">
        <v>2.0400074100643599</v>
      </c>
      <c r="E533" s="21">
        <v>2.6398706667580801E-2</v>
      </c>
      <c r="F533">
        <f>-LOG10(Table4[[#This Row],[Consortia FDR2]])</f>
        <v>1.5784173496791032</v>
      </c>
      <c r="H533" s="14" t="s">
        <v>1907</v>
      </c>
      <c r="I533" s="1" t="s">
        <v>702</v>
      </c>
      <c r="J533" s="9">
        <v>2.36928972841931</v>
      </c>
      <c r="K533" s="9">
        <v>2.82756402088301E-2</v>
      </c>
      <c r="L533">
        <f>-LOG10(Table6[[#This Row],[Consortia FDR]])</f>
        <v>1.5485875531217108</v>
      </c>
    </row>
    <row r="534" spans="1:12" x14ac:dyDescent="0.35">
      <c r="A534" t="s">
        <v>1383</v>
      </c>
      <c r="B534" t="s">
        <v>124</v>
      </c>
      <c r="C534" s="9">
        <v>5.9090061318447197E-3</v>
      </c>
      <c r="D534" s="21">
        <v>1.24503911442153</v>
      </c>
      <c r="E534" s="21">
        <v>2.6552502780383201E-2</v>
      </c>
      <c r="F534">
        <f>-LOG10(Table4[[#This Row],[Consortia FDR2]])</f>
        <v>1.5758945370125772</v>
      </c>
      <c r="H534" s="14" t="s">
        <v>1541</v>
      </c>
      <c r="I534" s="1" t="s">
        <v>307</v>
      </c>
      <c r="J534" s="9">
        <v>2.1879874245199402</v>
      </c>
      <c r="K534" s="9">
        <v>2.8312316837918901E-2</v>
      </c>
      <c r="L534">
        <f>-LOG10(Table6[[#This Row],[Consortia FDR]])</f>
        <v>1.5480245902338539</v>
      </c>
    </row>
    <row r="535" spans="1:12" x14ac:dyDescent="0.35">
      <c r="A535" t="s">
        <v>1870</v>
      </c>
      <c r="B535" t="s">
        <v>666</v>
      </c>
      <c r="C535" s="9">
        <v>4.1187190734062698E-2</v>
      </c>
      <c r="D535" s="21">
        <v>1.3838449264596899</v>
      </c>
      <c r="E535" s="21">
        <v>2.6798033162220101E-2</v>
      </c>
      <c r="F535">
        <f>-LOG10(Table4[[#This Row],[Consortia FDR2]])</f>
        <v>1.5718970797824163</v>
      </c>
      <c r="H535" s="14" t="s">
        <v>160</v>
      </c>
      <c r="I535" s="1" t="s">
        <v>160</v>
      </c>
      <c r="J535" s="9">
        <v>2.0064911126916898</v>
      </c>
      <c r="K535" s="9">
        <v>2.84355366032088E-2</v>
      </c>
      <c r="L535">
        <f>-LOG10(Table6[[#This Row],[Consortia FDR]])</f>
        <v>1.5461385718213909</v>
      </c>
    </row>
    <row r="536" spans="1:12" x14ac:dyDescent="0.35">
      <c r="A536" t="s">
        <v>699</v>
      </c>
      <c r="B536" t="s">
        <v>699</v>
      </c>
      <c r="C536" s="9">
        <v>4.3608631080487799E-2</v>
      </c>
      <c r="D536" s="21">
        <v>1.24380336646543</v>
      </c>
      <c r="E536" s="21">
        <v>2.6798033162220101E-2</v>
      </c>
      <c r="F536">
        <f>-LOG10(Table4[[#This Row],[Consortia FDR2]])</f>
        <v>1.5718970797824163</v>
      </c>
      <c r="H536" s="14" t="s">
        <v>1482</v>
      </c>
      <c r="I536" s="1" t="s">
        <v>234</v>
      </c>
      <c r="J536" s="9">
        <v>1.3325054738152899</v>
      </c>
      <c r="K536" s="9">
        <v>2.84355366032088E-2</v>
      </c>
      <c r="L536">
        <f>-LOG10(Table6[[#This Row],[Consortia FDR]])</f>
        <v>1.5461385718213909</v>
      </c>
    </row>
    <row r="537" spans="1:12" x14ac:dyDescent="0.35">
      <c r="A537" t="s">
        <v>2405</v>
      </c>
      <c r="B537" t="s">
        <v>782</v>
      </c>
      <c r="C537" s="9">
        <v>4.7945262591347203E-2</v>
      </c>
      <c r="D537" s="21">
        <v>-1.2340045555924299</v>
      </c>
      <c r="E537" s="21">
        <v>2.6798033162220101E-2</v>
      </c>
      <c r="F537">
        <f>-LOG10(Table4[[#This Row],[Consortia FDR2]])</f>
        <v>1.5718970797824163</v>
      </c>
      <c r="H537" s="14" t="s">
        <v>1827</v>
      </c>
      <c r="I537" s="1" t="s">
        <v>621</v>
      </c>
      <c r="J537" s="9">
        <v>-3.4801682095291002</v>
      </c>
      <c r="K537" s="9">
        <v>2.8547549845993999E-2</v>
      </c>
      <c r="L537">
        <f>-LOG10(Table6[[#This Row],[Consortia FDR]])</f>
        <v>1.544431160063567</v>
      </c>
    </row>
    <row r="538" spans="1:12" x14ac:dyDescent="0.35">
      <c r="A538" t="s">
        <v>1337</v>
      </c>
      <c r="B538" t="s">
        <v>842</v>
      </c>
      <c r="C538" s="9">
        <v>2.9534147206313299E-3</v>
      </c>
      <c r="D538" s="21">
        <v>1.53156399331086</v>
      </c>
      <c r="E538" s="21">
        <v>2.69347211514929E-2</v>
      </c>
      <c r="F538">
        <f>-LOG10(Table4[[#This Row],[Consortia FDR2]])</f>
        <v>1.5696875162381223</v>
      </c>
      <c r="H538" s="14" t="s">
        <v>2314</v>
      </c>
      <c r="I538" s="1" t="s">
        <v>618</v>
      </c>
      <c r="J538" s="9">
        <v>1.2919115059542301</v>
      </c>
      <c r="K538" s="9">
        <v>2.8618603707685399E-2</v>
      </c>
      <c r="L538">
        <f>-LOG10(Table6[[#This Row],[Consortia FDR]])</f>
        <v>1.5433515591450822</v>
      </c>
    </row>
    <row r="539" spans="1:12" x14ac:dyDescent="0.35">
      <c r="A539" t="s">
        <v>1380</v>
      </c>
      <c r="B539" t="s">
        <v>873</v>
      </c>
      <c r="C539" s="9">
        <v>5.7156150684335603E-3</v>
      </c>
      <c r="D539" s="21">
        <v>1.3324609058974199</v>
      </c>
      <c r="E539" s="21">
        <v>2.69347211514929E-2</v>
      </c>
      <c r="F539">
        <f>-LOG10(Table4[[#This Row],[Consortia FDR2]])</f>
        <v>1.5696875162381223</v>
      </c>
      <c r="H539" s="14" t="s">
        <v>2130</v>
      </c>
      <c r="I539" s="1" t="s">
        <v>257</v>
      </c>
      <c r="J539" s="9">
        <v>1.4725814148034999</v>
      </c>
      <c r="K539" s="9">
        <v>2.8626170973862001E-2</v>
      </c>
      <c r="L539">
        <f>-LOG10(Table6[[#This Row],[Consortia FDR]])</f>
        <v>1.5432367391643584</v>
      </c>
    </row>
    <row r="540" spans="1:12" x14ac:dyDescent="0.35">
      <c r="A540" t="s">
        <v>1609</v>
      </c>
      <c r="B540" t="s">
        <v>388</v>
      </c>
      <c r="C540" s="9">
        <v>2.2390903054237399E-2</v>
      </c>
      <c r="D540" s="21">
        <v>1.31780174661584</v>
      </c>
      <c r="E540" s="21">
        <v>2.70663651715757E-2</v>
      </c>
      <c r="F540">
        <f>-LOG10(Table4[[#This Row],[Consortia FDR2]])</f>
        <v>1.5675700631034966</v>
      </c>
      <c r="H540" s="14" t="s">
        <v>267</v>
      </c>
      <c r="I540" s="1" t="s">
        <v>267</v>
      </c>
      <c r="J540" s="9">
        <v>1.9566012834983</v>
      </c>
      <c r="K540" s="9">
        <v>2.8626170973862001E-2</v>
      </c>
      <c r="L540">
        <f>-LOG10(Table6[[#This Row],[Consortia FDR]])</f>
        <v>1.5432367391643584</v>
      </c>
    </row>
    <row r="541" spans="1:12" x14ac:dyDescent="0.35">
      <c r="A541" t="s">
        <v>2240</v>
      </c>
      <c r="B541" t="s">
        <v>1051</v>
      </c>
      <c r="C541" s="9">
        <v>2.77816685129002E-2</v>
      </c>
      <c r="D541" s="21">
        <v>-1.48397485056207</v>
      </c>
      <c r="E541" s="21">
        <v>2.7167090765792001E-2</v>
      </c>
      <c r="F541">
        <f>-LOG10(Table4[[#This Row],[Consortia FDR2]])</f>
        <v>1.5659568662567798</v>
      </c>
      <c r="H541" s="14" t="s">
        <v>2151</v>
      </c>
      <c r="I541" s="1" t="s">
        <v>293</v>
      </c>
      <c r="J541" s="9">
        <v>1.2892895155095601</v>
      </c>
      <c r="K541" s="9">
        <v>2.8626170973862001E-2</v>
      </c>
      <c r="L541">
        <f>-LOG10(Table6[[#This Row],[Consortia FDR]])</f>
        <v>1.5432367391643584</v>
      </c>
    </row>
    <row r="542" spans="1:12" x14ac:dyDescent="0.35">
      <c r="A542" t="s">
        <v>596</v>
      </c>
      <c r="B542" t="s">
        <v>596</v>
      </c>
      <c r="C542" s="9">
        <v>3.55129255658473E-2</v>
      </c>
      <c r="D542" s="21">
        <v>1.2568983479171301</v>
      </c>
      <c r="E542" s="21">
        <v>2.71946837294244E-2</v>
      </c>
      <c r="F542">
        <f>-LOG10(Table4[[#This Row],[Consortia FDR2]])</f>
        <v>1.5655159876068345</v>
      </c>
      <c r="H542" s="14" t="s">
        <v>1572</v>
      </c>
      <c r="I542" s="1" t="s">
        <v>345</v>
      </c>
      <c r="J542" s="9">
        <v>1.2609502081531601</v>
      </c>
      <c r="K542" s="9">
        <v>2.8626170973862001E-2</v>
      </c>
      <c r="L542">
        <f>-LOG10(Table6[[#This Row],[Consortia FDR]])</f>
        <v>1.5432367391643584</v>
      </c>
    </row>
    <row r="543" spans="1:12" x14ac:dyDescent="0.35">
      <c r="A543" t="s">
        <v>2080</v>
      </c>
      <c r="B543" t="s">
        <v>173</v>
      </c>
      <c r="C543" s="9">
        <v>9.9256558573860097E-3</v>
      </c>
      <c r="D543" s="21">
        <v>-2.0819919760022501</v>
      </c>
      <c r="E543" s="21">
        <v>2.74216104346496E-2</v>
      </c>
      <c r="F543">
        <f>-LOG10(Table4[[#This Row],[Consortia FDR2]])</f>
        <v>1.5619070432611712</v>
      </c>
      <c r="H543" s="14" t="s">
        <v>1752</v>
      </c>
      <c r="I543" s="1" t="s">
        <v>1097</v>
      </c>
      <c r="J543" s="9">
        <v>1.28872519177995</v>
      </c>
      <c r="K543" s="9">
        <v>2.8626170973862001E-2</v>
      </c>
      <c r="L543">
        <f>-LOG10(Table6[[#This Row],[Consortia FDR]])</f>
        <v>1.5432367391643584</v>
      </c>
    </row>
    <row r="544" spans="1:12" x14ac:dyDescent="0.35">
      <c r="A544" t="s">
        <v>1433</v>
      </c>
      <c r="B544" t="s">
        <v>903</v>
      </c>
      <c r="C544" s="9">
        <v>9.9256558573860097E-3</v>
      </c>
      <c r="D544" s="21">
        <v>2.0331300887530701</v>
      </c>
      <c r="E544" s="21">
        <v>2.75167140731092E-2</v>
      </c>
      <c r="F544">
        <f>-LOG10(Table4[[#This Row],[Consortia FDR2]])</f>
        <v>1.5604034289074522</v>
      </c>
      <c r="H544" s="14" t="s">
        <v>1979</v>
      </c>
      <c r="I544" s="1" t="s">
        <v>1252</v>
      </c>
      <c r="J544" s="9">
        <v>1.3230129498398999</v>
      </c>
      <c r="K544" s="9">
        <v>2.8626170973862001E-2</v>
      </c>
      <c r="L544">
        <f>-LOG10(Table6[[#This Row],[Consortia FDR]])</f>
        <v>1.5432367391643584</v>
      </c>
    </row>
    <row r="545" spans="1:12" x14ac:dyDescent="0.35">
      <c r="A545" t="s">
        <v>1985</v>
      </c>
      <c r="B545" t="s">
        <v>790</v>
      </c>
      <c r="C545" s="9">
        <v>4.8790549778588599E-2</v>
      </c>
      <c r="D545" s="21">
        <v>1.33789156507371</v>
      </c>
      <c r="E545" s="21">
        <v>2.75167140731092E-2</v>
      </c>
      <c r="F545">
        <f>-LOG10(Table4[[#This Row],[Consortia FDR2]])</f>
        <v>1.5604034289074522</v>
      </c>
      <c r="H545" s="14" t="s">
        <v>1983</v>
      </c>
      <c r="I545" s="1" t="s">
        <v>1253</v>
      </c>
      <c r="J545" s="9">
        <v>1.4521509255673899</v>
      </c>
      <c r="K545" s="9">
        <v>2.8763698932645101E-2</v>
      </c>
      <c r="L545">
        <f>-LOG10(Table6[[#This Row],[Consortia FDR]])</f>
        <v>1.5411552656208212</v>
      </c>
    </row>
    <row r="546" spans="1:12" x14ac:dyDescent="0.35">
      <c r="A546" t="s">
        <v>1515</v>
      </c>
      <c r="B546" t="s">
        <v>279</v>
      </c>
      <c r="C546" s="9">
        <v>1.6229970511869501E-2</v>
      </c>
      <c r="D546" s="21">
        <v>1.5635479586626999</v>
      </c>
      <c r="E546" s="21">
        <v>2.7605312341697299E-2</v>
      </c>
      <c r="F546">
        <f>-LOG10(Table4[[#This Row],[Consortia FDR2]])</f>
        <v>1.5590073346492477</v>
      </c>
      <c r="H546" s="14" t="s">
        <v>137</v>
      </c>
      <c r="I546" s="1" t="s">
        <v>137</v>
      </c>
      <c r="J546" s="9">
        <v>1.4159390975544801</v>
      </c>
      <c r="K546" s="9">
        <v>2.8871528552728599E-2</v>
      </c>
      <c r="L546">
        <f>-LOG10(Table6[[#This Row],[Consortia FDR]])</f>
        <v>1.5395302225466421</v>
      </c>
    </row>
    <row r="547" spans="1:12" x14ac:dyDescent="0.35">
      <c r="A547" t="s">
        <v>2177</v>
      </c>
      <c r="B547" t="s">
        <v>336</v>
      </c>
      <c r="C547" s="9">
        <v>1.8883770446841999E-2</v>
      </c>
      <c r="D547" s="21">
        <v>1.3949829321882801</v>
      </c>
      <c r="E547" s="21">
        <v>2.77386057577961E-2</v>
      </c>
      <c r="F547">
        <f>-LOG10(Table4[[#This Row],[Consortia FDR2]])</f>
        <v>1.5569153719185715</v>
      </c>
      <c r="H547" s="14" t="s">
        <v>2378</v>
      </c>
      <c r="I547" s="1" t="s">
        <v>739</v>
      </c>
      <c r="J547" s="9">
        <v>-1.24240071968608</v>
      </c>
      <c r="K547" s="9">
        <v>2.8871528552728599E-2</v>
      </c>
      <c r="L547">
        <f>-LOG10(Table6[[#This Row],[Consortia FDR]])</f>
        <v>1.5395302225466421</v>
      </c>
    </row>
    <row r="548" spans="1:12" x14ac:dyDescent="0.35">
      <c r="A548" t="s">
        <v>2275</v>
      </c>
      <c r="B548" t="s">
        <v>541</v>
      </c>
      <c r="C548" s="9">
        <v>3.2100901482235898E-2</v>
      </c>
      <c r="D548" s="21">
        <v>1.70748218427561</v>
      </c>
      <c r="E548" s="21">
        <v>2.77386057577961E-2</v>
      </c>
      <c r="F548">
        <f>-LOG10(Table4[[#This Row],[Consortia FDR2]])</f>
        <v>1.5569153719185715</v>
      </c>
      <c r="H548" s="14" t="s">
        <v>866</v>
      </c>
      <c r="I548" s="1" t="s">
        <v>866</v>
      </c>
      <c r="J548" s="9">
        <v>1.2429670140761</v>
      </c>
      <c r="K548" s="9">
        <v>2.8894938341556299E-2</v>
      </c>
      <c r="L548">
        <f>-LOG10(Table6[[#This Row],[Consortia FDR]])</f>
        <v>1.5391782279306119</v>
      </c>
    </row>
    <row r="549" spans="1:12" x14ac:dyDescent="0.35">
      <c r="A549" t="s">
        <v>1290</v>
      </c>
      <c r="B549" t="s">
        <v>21</v>
      </c>
      <c r="C549" s="9">
        <v>3.3399399235590398E-2</v>
      </c>
      <c r="D549" s="21">
        <v>2.5658862411683701</v>
      </c>
      <c r="E549" s="21">
        <v>2.77386057577961E-2</v>
      </c>
      <c r="F549">
        <f>-LOG10(Table4[[#This Row],[Consortia FDR2]])</f>
        <v>1.5569153719185715</v>
      </c>
      <c r="H549" s="14" t="s">
        <v>956</v>
      </c>
      <c r="I549" s="1" t="s">
        <v>956</v>
      </c>
      <c r="J549" s="9">
        <v>-1.6960808208636799</v>
      </c>
      <c r="K549" s="9">
        <v>2.93189371585999E-2</v>
      </c>
      <c r="L549">
        <f>-LOG10(Table6[[#This Row],[Consortia FDR]])</f>
        <v>1.5328517773638424</v>
      </c>
    </row>
    <row r="550" spans="1:12" x14ac:dyDescent="0.35">
      <c r="A550" t="s">
        <v>2367</v>
      </c>
      <c r="B550" t="s">
        <v>720</v>
      </c>
      <c r="C550" s="9">
        <v>4.5016530478165701E-2</v>
      </c>
      <c r="D550" s="21">
        <v>1.25818343536842</v>
      </c>
      <c r="E550" s="21">
        <v>2.77816685129002E-2</v>
      </c>
      <c r="F550">
        <f>-LOG10(Table4[[#This Row],[Consortia FDR2]])</f>
        <v>1.5562416749344257</v>
      </c>
      <c r="H550" s="14" t="s">
        <v>1542</v>
      </c>
      <c r="I550" s="1" t="s">
        <v>309</v>
      </c>
      <c r="J550" s="9">
        <v>1.26639481212237</v>
      </c>
      <c r="K550" s="9">
        <v>2.93189371585999E-2</v>
      </c>
      <c r="L550">
        <f>-LOG10(Table6[[#This Row],[Consortia FDR]])</f>
        <v>1.5328517773638424</v>
      </c>
    </row>
    <row r="551" spans="1:12" x14ac:dyDescent="0.35">
      <c r="A551" t="s">
        <v>1323</v>
      </c>
      <c r="B551" t="s">
        <v>831</v>
      </c>
      <c r="C551" s="9">
        <v>1.9244025645483501E-3</v>
      </c>
      <c r="D551" s="21">
        <v>1.5505608302934899</v>
      </c>
      <c r="E551" s="21">
        <v>2.7782678680009099E-2</v>
      </c>
      <c r="F551">
        <f>-LOG10(Table4[[#This Row],[Consortia FDR2]])</f>
        <v>1.5562258838733081</v>
      </c>
      <c r="H551" s="14" t="s">
        <v>2165</v>
      </c>
      <c r="I551" s="1" t="s">
        <v>314</v>
      </c>
      <c r="J551" s="9">
        <v>1.4719258964358</v>
      </c>
      <c r="K551" s="9">
        <v>2.93189371585999E-2</v>
      </c>
      <c r="L551">
        <f>-LOG10(Table6[[#This Row],[Consortia FDR]])</f>
        <v>1.5328517773638424</v>
      </c>
    </row>
    <row r="552" spans="1:12" x14ac:dyDescent="0.35">
      <c r="A552" t="s">
        <v>2067</v>
      </c>
      <c r="B552" t="s">
        <v>884</v>
      </c>
      <c r="C552" s="9">
        <v>6.9530627967157501E-3</v>
      </c>
      <c r="D552" s="21">
        <v>2.1809732918329701</v>
      </c>
      <c r="E552" s="21">
        <v>2.7867710325079599E-2</v>
      </c>
      <c r="F552">
        <f>-LOG10(Table4[[#This Row],[Consortia FDR2]])</f>
        <v>1.5548987124504192</v>
      </c>
      <c r="H552" s="14" t="s">
        <v>2383</v>
      </c>
      <c r="I552" s="1" t="s">
        <v>745</v>
      </c>
      <c r="J552" s="9">
        <v>1.4452916189471401</v>
      </c>
      <c r="K552" s="9">
        <v>2.93189371585999E-2</v>
      </c>
      <c r="L552">
        <f>-LOG10(Table6[[#This Row],[Consortia FDR]])</f>
        <v>1.5328517773638424</v>
      </c>
    </row>
    <row r="553" spans="1:12" x14ac:dyDescent="0.35">
      <c r="A553" t="s">
        <v>1627</v>
      </c>
      <c r="B553" t="s">
        <v>405</v>
      </c>
      <c r="C553" s="9">
        <v>2.4181719002731202E-2</v>
      </c>
      <c r="D553" s="21">
        <v>1.34021644838483</v>
      </c>
      <c r="E553" s="21">
        <v>2.80985577811864E-2</v>
      </c>
      <c r="F553">
        <f>-LOG10(Table4[[#This Row],[Consortia FDR2]])</f>
        <v>1.5513159706197062</v>
      </c>
      <c r="H553" s="14" t="s">
        <v>1939</v>
      </c>
      <c r="I553" s="1" t="s">
        <v>732</v>
      </c>
      <c r="J553" s="9">
        <v>1.56959229826799</v>
      </c>
      <c r="K553" s="9">
        <v>2.9420407501655001E-2</v>
      </c>
      <c r="L553">
        <f>-LOG10(Table6[[#This Row],[Consortia FDR]])</f>
        <v>1.5313513161600019</v>
      </c>
    </row>
    <row r="554" spans="1:12" x14ac:dyDescent="0.35">
      <c r="A554" t="s">
        <v>1168</v>
      </c>
      <c r="B554" t="s">
        <v>1168</v>
      </c>
      <c r="C554" s="9">
        <v>3.9688718852739197E-2</v>
      </c>
      <c r="D554" s="21">
        <v>1.5582785076244201</v>
      </c>
      <c r="E554" s="21">
        <v>2.8195909995809201E-2</v>
      </c>
      <c r="F554">
        <f>-LOG10(Table4[[#This Row],[Consortia FDR2]])</f>
        <v>1.5498138844137741</v>
      </c>
      <c r="H554" s="14" t="s">
        <v>1458</v>
      </c>
      <c r="I554" s="1" t="s">
        <v>209</v>
      </c>
      <c r="J554" s="9">
        <v>1.28974945335612</v>
      </c>
      <c r="K554" s="9">
        <v>2.9553137690247502E-2</v>
      </c>
      <c r="L554">
        <f>-LOG10(Table6[[#This Row],[Consortia FDR]])</f>
        <v>1.5293964027956151</v>
      </c>
    </row>
    <row r="555" spans="1:12" x14ac:dyDescent="0.35">
      <c r="A555" t="s">
        <v>2195</v>
      </c>
      <c r="B555" t="s">
        <v>368</v>
      </c>
      <c r="C555" s="9">
        <v>2.1883060252297699E-2</v>
      </c>
      <c r="D555" s="21">
        <v>1.28023885330357</v>
      </c>
      <c r="E555" s="21">
        <v>2.82756402088301E-2</v>
      </c>
      <c r="F555">
        <f>-LOG10(Table4[[#This Row],[Consortia FDR2]])</f>
        <v>1.5485875531217108</v>
      </c>
      <c r="H555" s="14" t="s">
        <v>2052</v>
      </c>
      <c r="I555" s="1" t="s">
        <v>113</v>
      </c>
      <c r="J555" s="9">
        <v>1.2853496828689099</v>
      </c>
      <c r="K555" s="9">
        <v>2.96151898916414E-2</v>
      </c>
      <c r="L555">
        <f>-LOG10(Table6[[#This Row],[Consortia FDR]])</f>
        <v>1.5284854783319142</v>
      </c>
    </row>
    <row r="556" spans="1:12" x14ac:dyDescent="0.35">
      <c r="A556" t="s">
        <v>2222</v>
      </c>
      <c r="B556" t="s">
        <v>1038</v>
      </c>
      <c r="C556" s="9">
        <v>2.5104745628365E-2</v>
      </c>
      <c r="D556" s="21">
        <v>1.3735176891973799</v>
      </c>
      <c r="E556" s="21">
        <v>2.82756402088301E-2</v>
      </c>
      <c r="F556">
        <f>-LOG10(Table4[[#This Row],[Consortia FDR2]])</f>
        <v>1.5485875531217108</v>
      </c>
      <c r="H556" s="14" t="s">
        <v>2132</v>
      </c>
      <c r="I556" s="1" t="s">
        <v>262</v>
      </c>
      <c r="J556" s="9">
        <v>1.34506258405879</v>
      </c>
      <c r="K556" s="9">
        <v>2.97813210971586E-2</v>
      </c>
      <c r="L556">
        <f>-LOG10(Table6[[#This Row],[Consortia FDR]])</f>
        <v>1.5260560408860522</v>
      </c>
    </row>
    <row r="557" spans="1:12" x14ac:dyDescent="0.35">
      <c r="A557" t="s">
        <v>1907</v>
      </c>
      <c r="B557" t="s">
        <v>702</v>
      </c>
      <c r="C557" s="9">
        <v>4.3608631080487799E-2</v>
      </c>
      <c r="D557" s="21">
        <v>2.36928972841931</v>
      </c>
      <c r="E557" s="21">
        <v>2.82756402088301E-2</v>
      </c>
      <c r="F557">
        <f>-LOG10(Table4[[#This Row],[Consortia FDR2]])</f>
        <v>1.5485875531217108</v>
      </c>
      <c r="H557" s="14" t="s">
        <v>1793</v>
      </c>
      <c r="I557" s="1" t="s">
        <v>1128</v>
      </c>
      <c r="J557" s="9">
        <v>1.4147569980622201</v>
      </c>
      <c r="K557" s="9">
        <v>2.97813210971586E-2</v>
      </c>
      <c r="L557">
        <f>-LOG10(Table6[[#This Row],[Consortia FDR]])</f>
        <v>1.5260560408860522</v>
      </c>
    </row>
    <row r="558" spans="1:12" x14ac:dyDescent="0.35">
      <c r="A558" t="s">
        <v>1541</v>
      </c>
      <c r="B558" t="s">
        <v>307</v>
      </c>
      <c r="C558" s="9">
        <v>1.7750204395156701E-2</v>
      </c>
      <c r="D558" s="21">
        <v>2.1879874245199402</v>
      </c>
      <c r="E558" s="21">
        <v>2.8312316837918901E-2</v>
      </c>
      <c r="F558">
        <f>-LOG10(Table4[[#This Row],[Consortia FDR2]])</f>
        <v>1.5480245902338539</v>
      </c>
      <c r="H558" s="14" t="s">
        <v>2034</v>
      </c>
      <c r="I558" s="1" t="s">
        <v>77</v>
      </c>
      <c r="J558" s="9">
        <v>1.6573274313963999</v>
      </c>
      <c r="K558" s="9">
        <v>2.99130841350763E-2</v>
      </c>
      <c r="L558">
        <f>-LOG10(Table6[[#This Row],[Consortia FDR]])</f>
        <v>1.5241388075038438</v>
      </c>
    </row>
    <row r="559" spans="1:12" x14ac:dyDescent="0.35">
      <c r="A559" t="s">
        <v>160</v>
      </c>
      <c r="B559" t="s">
        <v>160</v>
      </c>
      <c r="C559" s="9">
        <v>7.4822109285096403E-3</v>
      </c>
      <c r="D559" s="21">
        <v>2.0064911126916898</v>
      </c>
      <c r="E559" s="21">
        <v>2.84355366032088E-2</v>
      </c>
      <c r="F559">
        <f>-LOG10(Table4[[#This Row],[Consortia FDR2]])</f>
        <v>1.5461385718213909</v>
      </c>
      <c r="H559" s="14" t="s">
        <v>2076</v>
      </c>
      <c r="I559" s="1" t="s">
        <v>161</v>
      </c>
      <c r="J559" s="9">
        <v>1.49844492432825</v>
      </c>
      <c r="K559" s="9">
        <v>3.0066654339773499E-2</v>
      </c>
      <c r="L559">
        <f>-LOG10(Table6[[#This Row],[Consortia FDR]])</f>
        <v>1.5219148952321369</v>
      </c>
    </row>
    <row r="560" spans="1:12" x14ac:dyDescent="0.35">
      <c r="A560" t="s">
        <v>1482</v>
      </c>
      <c r="B560" t="s">
        <v>234</v>
      </c>
      <c r="C560" s="9">
        <v>1.3791682151186001E-2</v>
      </c>
      <c r="D560" s="21">
        <v>1.3325054738152899</v>
      </c>
      <c r="E560" s="21">
        <v>2.84355366032088E-2</v>
      </c>
      <c r="F560">
        <f>-LOG10(Table4[[#This Row],[Consortia FDR2]])</f>
        <v>1.5461385718213909</v>
      </c>
      <c r="H560" s="14" t="s">
        <v>2079</v>
      </c>
      <c r="I560" s="1" t="s">
        <v>896</v>
      </c>
      <c r="J560" s="9">
        <v>1.44550749237113</v>
      </c>
      <c r="K560" s="9">
        <v>3.0116713628155E-2</v>
      </c>
      <c r="L560">
        <f>-LOG10(Table6[[#This Row],[Consortia FDR]])</f>
        <v>1.5211924206196346</v>
      </c>
    </row>
    <row r="561" spans="1:12" x14ac:dyDescent="0.35">
      <c r="A561" t="s">
        <v>1827</v>
      </c>
      <c r="B561" t="s">
        <v>621</v>
      </c>
      <c r="C561" s="9">
        <v>3.75322655852156E-2</v>
      </c>
      <c r="D561" s="21">
        <v>-3.4801682095291002</v>
      </c>
      <c r="E561" s="21">
        <v>2.8547549845993999E-2</v>
      </c>
      <c r="F561">
        <f>-LOG10(Table4[[#This Row],[Consortia FDR2]])</f>
        <v>1.544431160063567</v>
      </c>
      <c r="H561" s="14" t="s">
        <v>2296</v>
      </c>
      <c r="I561" s="1" t="s">
        <v>586</v>
      </c>
      <c r="J561" s="9">
        <v>-1.3462650148355699</v>
      </c>
      <c r="K561" s="9">
        <v>3.0116713628155E-2</v>
      </c>
      <c r="L561">
        <f>-LOG10(Table6[[#This Row],[Consortia FDR]])</f>
        <v>1.5211924206196346</v>
      </c>
    </row>
    <row r="562" spans="1:12" x14ac:dyDescent="0.35">
      <c r="A562" t="s">
        <v>2314</v>
      </c>
      <c r="B562" t="s">
        <v>618</v>
      </c>
      <c r="C562" s="9">
        <v>3.7527511398521902E-2</v>
      </c>
      <c r="D562" s="21">
        <v>1.2919115059542301</v>
      </c>
      <c r="E562" s="21">
        <v>2.8618603707685399E-2</v>
      </c>
      <c r="F562">
        <f>-LOG10(Table4[[#This Row],[Consortia FDR2]])</f>
        <v>1.5433515591450822</v>
      </c>
      <c r="H562" s="14" t="s">
        <v>2307</v>
      </c>
      <c r="I562" s="1" t="s">
        <v>601</v>
      </c>
      <c r="J562" s="9">
        <v>1.5204248983767199</v>
      </c>
      <c r="K562" s="9">
        <v>3.0166942447642401E-2</v>
      </c>
      <c r="L562">
        <f>-LOG10(Table6[[#This Row],[Consortia FDR]])</f>
        <v>1.5204687052511934</v>
      </c>
    </row>
    <row r="563" spans="1:12" x14ac:dyDescent="0.35">
      <c r="A563" t="s">
        <v>2130</v>
      </c>
      <c r="B563" t="s">
        <v>257</v>
      </c>
      <c r="C563" s="9">
        <v>1.56243060968422E-2</v>
      </c>
      <c r="D563" s="21">
        <v>1.4725814148034999</v>
      </c>
      <c r="E563" s="21">
        <v>2.8626170973862001E-2</v>
      </c>
      <c r="F563">
        <f>-LOG10(Table4[[#This Row],[Consortia FDR2]])</f>
        <v>1.5432367391643584</v>
      </c>
      <c r="H563" s="14" t="s">
        <v>2212</v>
      </c>
      <c r="I563" s="1" t="s">
        <v>1027</v>
      </c>
      <c r="J563" s="9">
        <v>1.3285743069049301</v>
      </c>
      <c r="K563" s="9">
        <v>3.0235780448414899E-2</v>
      </c>
      <c r="L563">
        <f>-LOG10(Table6[[#This Row],[Consortia FDR]])</f>
        <v>1.5194788168690025</v>
      </c>
    </row>
    <row r="564" spans="1:12" x14ac:dyDescent="0.35">
      <c r="A564" t="s">
        <v>267</v>
      </c>
      <c r="B564" t="s">
        <v>267</v>
      </c>
      <c r="C564" s="9">
        <v>1.59900322654981E-2</v>
      </c>
      <c r="D564" s="21">
        <v>1.9566012834983</v>
      </c>
      <c r="E564" s="21">
        <v>2.8626170973862001E-2</v>
      </c>
      <c r="F564">
        <f>-LOG10(Table4[[#This Row],[Consortia FDR2]])</f>
        <v>1.5432367391643584</v>
      </c>
      <c r="H564" s="14" t="s">
        <v>1624</v>
      </c>
      <c r="I564" s="1" t="s">
        <v>1034</v>
      </c>
      <c r="J564" s="9">
        <v>1.4357856722004601</v>
      </c>
      <c r="K564" s="9">
        <v>3.0235780448414899E-2</v>
      </c>
      <c r="L564">
        <f>-LOG10(Table6[[#This Row],[Consortia FDR]])</f>
        <v>1.5194788168690025</v>
      </c>
    </row>
    <row r="565" spans="1:12" x14ac:dyDescent="0.35">
      <c r="A565" t="s">
        <v>2151</v>
      </c>
      <c r="B565" t="s">
        <v>293</v>
      </c>
      <c r="C565" s="9">
        <v>1.70991297534187E-2</v>
      </c>
      <c r="D565" s="21">
        <v>1.2892895155095601</v>
      </c>
      <c r="E565" s="21">
        <v>2.8626170973862001E-2</v>
      </c>
      <c r="F565">
        <f>-LOG10(Table4[[#This Row],[Consortia FDR2]])</f>
        <v>1.5432367391643584</v>
      </c>
      <c r="H565" s="14" t="s">
        <v>2343</v>
      </c>
      <c r="I565" s="1" t="s">
        <v>682</v>
      </c>
      <c r="J565" s="9">
        <v>1.24512829510028</v>
      </c>
      <c r="K565" s="9">
        <v>3.0235780448414899E-2</v>
      </c>
      <c r="L565">
        <f>-LOG10(Table6[[#This Row],[Consortia FDR]])</f>
        <v>1.5194788168690025</v>
      </c>
    </row>
    <row r="566" spans="1:12" x14ac:dyDescent="0.35">
      <c r="A566" t="s">
        <v>1572</v>
      </c>
      <c r="B566" t="s">
        <v>345</v>
      </c>
      <c r="C566" s="9">
        <v>1.95593459628528E-2</v>
      </c>
      <c r="D566" s="21">
        <v>1.2609502081531601</v>
      </c>
      <c r="E566" s="21">
        <v>2.8626170973862001E-2</v>
      </c>
      <c r="F566">
        <f>-LOG10(Table4[[#This Row],[Consortia FDR2]])</f>
        <v>1.5432367391643584</v>
      </c>
      <c r="H566" s="14" t="s">
        <v>1919</v>
      </c>
      <c r="I566" s="1" t="s">
        <v>1215</v>
      </c>
      <c r="J566" s="9">
        <v>1.9245172733729301</v>
      </c>
      <c r="K566" s="9">
        <v>3.0235780448414899E-2</v>
      </c>
      <c r="L566">
        <f>-LOG10(Table6[[#This Row],[Consortia FDR]])</f>
        <v>1.5194788168690025</v>
      </c>
    </row>
    <row r="567" spans="1:12" x14ac:dyDescent="0.35">
      <c r="A567" t="s">
        <v>1752</v>
      </c>
      <c r="B567" t="s">
        <v>1097</v>
      </c>
      <c r="C567" s="9">
        <v>3.2850044547625003E-2</v>
      </c>
      <c r="D567" s="21">
        <v>1.28872519177995</v>
      </c>
      <c r="E567" s="21">
        <v>2.8626170973862001E-2</v>
      </c>
      <c r="F567">
        <f>-LOG10(Table4[[#This Row],[Consortia FDR2]])</f>
        <v>1.5432367391643584</v>
      </c>
      <c r="H567" s="14" t="s">
        <v>2011</v>
      </c>
      <c r="I567" s="1" t="s">
        <v>820</v>
      </c>
      <c r="J567" s="9">
        <v>1.4627149797574801</v>
      </c>
      <c r="K567" s="9">
        <v>3.0235780448414899E-2</v>
      </c>
      <c r="L567">
        <f>-LOG10(Table6[[#This Row],[Consortia FDR]])</f>
        <v>1.5194788168690025</v>
      </c>
    </row>
    <row r="568" spans="1:12" x14ac:dyDescent="0.35">
      <c r="A568" t="s">
        <v>1979</v>
      </c>
      <c r="B568" t="s">
        <v>1252</v>
      </c>
      <c r="C568" s="9">
        <v>4.7722425721694703E-2</v>
      </c>
      <c r="D568" s="21">
        <v>1.3230129498398999</v>
      </c>
      <c r="E568" s="21">
        <v>2.8626170973862001E-2</v>
      </c>
      <c r="F568">
        <f>-LOG10(Table4[[#This Row],[Consortia FDR2]])</f>
        <v>1.5432367391643584</v>
      </c>
      <c r="H568" s="14" t="s">
        <v>1640</v>
      </c>
      <c r="I568" s="1" t="s">
        <v>423</v>
      </c>
      <c r="J568" s="9">
        <v>1.35251901405311</v>
      </c>
      <c r="K568" s="9">
        <v>3.02617985438269E-2</v>
      </c>
      <c r="L568">
        <f>-LOG10(Table6[[#This Row],[Consortia FDR]])</f>
        <v>1.5191052642028648</v>
      </c>
    </row>
    <row r="569" spans="1:12" x14ac:dyDescent="0.35">
      <c r="A569" t="s">
        <v>1983</v>
      </c>
      <c r="B569" t="s">
        <v>1253</v>
      </c>
      <c r="C569" s="9">
        <v>4.8443925098147801E-2</v>
      </c>
      <c r="D569" s="21">
        <v>1.4521509255673899</v>
      </c>
      <c r="E569" s="21">
        <v>2.8763698932645101E-2</v>
      </c>
      <c r="F569">
        <f>-LOG10(Table4[[#This Row],[Consortia FDR2]])</f>
        <v>1.5411552656208212</v>
      </c>
      <c r="H569" s="14" t="s">
        <v>2359</v>
      </c>
      <c r="I569" s="1" t="s">
        <v>1206</v>
      </c>
      <c r="J569" s="9">
        <v>1.30103647890967</v>
      </c>
      <c r="K569" s="9">
        <v>3.0341968503864301E-2</v>
      </c>
      <c r="L569">
        <f>-LOG10(Table6[[#This Row],[Consortia FDR]])</f>
        <v>1.517956246798031</v>
      </c>
    </row>
    <row r="570" spans="1:12" x14ac:dyDescent="0.35">
      <c r="A570" t="s">
        <v>137</v>
      </c>
      <c r="B570" t="s">
        <v>137</v>
      </c>
      <c r="C570" s="9">
        <v>6.3868684287247601E-3</v>
      </c>
      <c r="D570" s="21">
        <v>1.4159390975544801</v>
      </c>
      <c r="E570" s="21">
        <v>2.8871528552728599E-2</v>
      </c>
      <c r="F570">
        <f>-LOG10(Table4[[#This Row],[Consortia FDR2]])</f>
        <v>1.5395302225466421</v>
      </c>
      <c r="H570" s="14" t="s">
        <v>1321</v>
      </c>
      <c r="I570" s="1" t="s">
        <v>56</v>
      </c>
      <c r="J570" s="9">
        <v>1.2137080566315801</v>
      </c>
      <c r="K570" s="9">
        <v>3.0374145795583E-2</v>
      </c>
      <c r="L570">
        <f>-LOG10(Table6[[#This Row],[Consortia FDR]])</f>
        <v>1.5174959267757255</v>
      </c>
    </row>
    <row r="571" spans="1:12" x14ac:dyDescent="0.35">
      <c r="A571" t="s">
        <v>2378</v>
      </c>
      <c r="B571" t="s">
        <v>739</v>
      </c>
      <c r="C571" s="9">
        <v>4.5764218736255198E-2</v>
      </c>
      <c r="D571" s="21">
        <v>-1.24240071968608</v>
      </c>
      <c r="E571" s="21">
        <v>2.8871528552728599E-2</v>
      </c>
      <c r="F571">
        <f>-LOG10(Table4[[#This Row],[Consortia FDR2]])</f>
        <v>1.5395302225466421</v>
      </c>
      <c r="H571" s="14" t="s">
        <v>2114</v>
      </c>
      <c r="I571" s="1" t="s">
        <v>230</v>
      </c>
      <c r="J571" s="9">
        <v>1.35121408757786</v>
      </c>
      <c r="K571" s="9">
        <v>3.0374145795583E-2</v>
      </c>
      <c r="L571">
        <f>-LOG10(Table6[[#This Row],[Consortia FDR]])</f>
        <v>1.5174959267757255</v>
      </c>
    </row>
    <row r="572" spans="1:12" x14ac:dyDescent="0.35">
      <c r="A572" t="s">
        <v>866</v>
      </c>
      <c r="B572" t="s">
        <v>866</v>
      </c>
      <c r="C572" s="9">
        <v>5.2546967218510604E-3</v>
      </c>
      <c r="D572" s="21">
        <v>1.2429670140761</v>
      </c>
      <c r="E572" s="21">
        <v>2.8894938341556299E-2</v>
      </c>
      <c r="F572">
        <f>-LOG10(Table4[[#This Row],[Consortia FDR2]])</f>
        <v>1.5391782279306119</v>
      </c>
      <c r="H572" s="14" t="s">
        <v>1869</v>
      </c>
      <c r="I572" s="1" t="s">
        <v>665</v>
      </c>
      <c r="J572" s="9">
        <v>1.3258208499346</v>
      </c>
      <c r="K572" s="9">
        <v>3.0381513023470599E-2</v>
      </c>
      <c r="L572">
        <f>-LOG10(Table6[[#This Row],[Consortia FDR]])</f>
        <v>1.5173906017246477</v>
      </c>
    </row>
    <row r="573" spans="1:12" x14ac:dyDescent="0.35">
      <c r="A573" t="s">
        <v>956</v>
      </c>
      <c r="B573" t="s">
        <v>956</v>
      </c>
      <c r="C573" s="9">
        <v>1.6159637789289399E-2</v>
      </c>
      <c r="D573" s="21">
        <v>-1.6960808208636799</v>
      </c>
      <c r="E573" s="21">
        <v>2.93189371585999E-2</v>
      </c>
      <c r="F573">
        <f>-LOG10(Table4[[#This Row],[Consortia FDR2]])</f>
        <v>1.5328517773638424</v>
      </c>
      <c r="H573" s="14" t="s">
        <v>895</v>
      </c>
      <c r="I573" s="1" t="s">
        <v>895</v>
      </c>
      <c r="J573" s="9">
        <v>1.5980980346309499</v>
      </c>
      <c r="K573" s="9">
        <v>3.0480280618348E-2</v>
      </c>
      <c r="L573">
        <f>-LOG10(Table6[[#This Row],[Consortia FDR]])</f>
        <v>1.5159810389584525</v>
      </c>
    </row>
    <row r="574" spans="1:12" x14ac:dyDescent="0.35">
      <c r="A574" t="s">
        <v>1542</v>
      </c>
      <c r="B574" t="s">
        <v>309</v>
      </c>
      <c r="C574" s="9">
        <v>1.7858543633765701E-2</v>
      </c>
      <c r="D574" s="21">
        <v>1.26639481212237</v>
      </c>
      <c r="E574" s="21">
        <v>2.93189371585999E-2</v>
      </c>
      <c r="F574">
        <f>-LOG10(Table4[[#This Row],[Consortia FDR2]])</f>
        <v>1.5328517773638424</v>
      </c>
      <c r="H574" s="14" t="s">
        <v>2097</v>
      </c>
      <c r="I574" s="1" t="s">
        <v>919</v>
      </c>
      <c r="J574" s="9">
        <v>1.3810951993239999</v>
      </c>
      <c r="K574" s="9">
        <v>3.0480280618348E-2</v>
      </c>
      <c r="L574">
        <f>-LOG10(Table6[[#This Row],[Consortia FDR]])</f>
        <v>1.5159810389584525</v>
      </c>
    </row>
    <row r="575" spans="1:12" x14ac:dyDescent="0.35">
      <c r="A575" t="s">
        <v>2165</v>
      </c>
      <c r="B575" t="s">
        <v>314</v>
      </c>
      <c r="C575" s="9">
        <v>1.8184988542234999E-2</v>
      </c>
      <c r="D575" s="21">
        <v>1.4719258964358</v>
      </c>
      <c r="E575" s="21">
        <v>2.93189371585999E-2</v>
      </c>
      <c r="F575">
        <f>-LOG10(Table4[[#This Row],[Consortia FDR2]])</f>
        <v>1.5328517773638424</v>
      </c>
      <c r="H575" s="14" t="s">
        <v>1799</v>
      </c>
      <c r="I575" s="1" t="s">
        <v>1137</v>
      </c>
      <c r="J575" s="9">
        <v>1.2448081765230301</v>
      </c>
      <c r="K575" s="9">
        <v>3.0480280618348E-2</v>
      </c>
      <c r="L575">
        <f>-LOG10(Table6[[#This Row],[Consortia FDR]])</f>
        <v>1.5159810389584525</v>
      </c>
    </row>
    <row r="576" spans="1:12" x14ac:dyDescent="0.35">
      <c r="A576" t="s">
        <v>2383</v>
      </c>
      <c r="B576" t="s">
        <v>745</v>
      </c>
      <c r="C576" s="9">
        <v>4.5872004797698901E-2</v>
      </c>
      <c r="D576" s="21">
        <v>1.4452916189471401</v>
      </c>
      <c r="E576" s="21">
        <v>2.93189371585999E-2</v>
      </c>
      <c r="F576">
        <f>-LOG10(Table4[[#This Row],[Consortia FDR2]])</f>
        <v>1.5328517773638424</v>
      </c>
      <c r="H576" s="14" t="s">
        <v>2366</v>
      </c>
      <c r="I576" s="1" t="s">
        <v>1223</v>
      </c>
      <c r="J576" s="9">
        <v>1.2838429622524701</v>
      </c>
      <c r="K576" s="9">
        <v>3.0480280618348E-2</v>
      </c>
      <c r="L576">
        <f>-LOG10(Table6[[#This Row],[Consortia FDR]])</f>
        <v>1.5159810389584525</v>
      </c>
    </row>
    <row r="577" spans="1:12" x14ac:dyDescent="0.35">
      <c r="A577" t="s">
        <v>1939</v>
      </c>
      <c r="B577" t="s">
        <v>732</v>
      </c>
      <c r="C577" s="9">
        <v>4.5692690563999099E-2</v>
      </c>
      <c r="D577" s="21">
        <v>1.56959229826799</v>
      </c>
      <c r="E577" s="21">
        <v>2.9420407501655001E-2</v>
      </c>
      <c r="F577">
        <f>-LOG10(Table4[[#This Row],[Consortia FDR2]])</f>
        <v>1.5313513161600019</v>
      </c>
      <c r="H577" s="14" t="s">
        <v>2000</v>
      </c>
      <c r="I577" s="1" t="s">
        <v>810</v>
      </c>
      <c r="J577" s="9">
        <v>-1.5702751762406899</v>
      </c>
      <c r="K577" s="9">
        <v>3.0480280618348E-2</v>
      </c>
      <c r="L577">
        <f>-LOG10(Table6[[#This Row],[Consortia FDR]])</f>
        <v>1.5159810389584525</v>
      </c>
    </row>
    <row r="578" spans="1:12" x14ac:dyDescent="0.35">
      <c r="A578" t="s">
        <v>1458</v>
      </c>
      <c r="B578" t="s">
        <v>209</v>
      </c>
      <c r="C578" s="9">
        <v>1.18636235238098E-2</v>
      </c>
      <c r="D578" s="21">
        <v>1.28974945335612</v>
      </c>
      <c r="E578" s="21">
        <v>2.9553137690247502E-2</v>
      </c>
      <c r="F578">
        <f>-LOG10(Table4[[#This Row],[Consortia FDR2]])</f>
        <v>1.5293964027956151</v>
      </c>
      <c r="H578" s="14" t="s">
        <v>1519</v>
      </c>
      <c r="I578" s="1" t="s">
        <v>285</v>
      </c>
      <c r="J578" s="9">
        <v>1.2929089154019699</v>
      </c>
      <c r="K578" s="9">
        <v>3.0509289228879501E-2</v>
      </c>
      <c r="L578">
        <f>-LOG10(Table6[[#This Row],[Consortia FDR]])</f>
        <v>1.5155679099443247</v>
      </c>
    </row>
    <row r="579" spans="1:12" x14ac:dyDescent="0.35">
      <c r="A579" t="s">
        <v>2052</v>
      </c>
      <c r="B579" t="s">
        <v>113</v>
      </c>
      <c r="C579" s="9">
        <v>5.5965644421666801E-3</v>
      </c>
      <c r="D579" s="21">
        <v>1.2853496828689099</v>
      </c>
      <c r="E579" s="21">
        <v>2.96151898916414E-2</v>
      </c>
      <c r="F579">
        <f>-LOG10(Table4[[#This Row],[Consortia FDR2]])</f>
        <v>1.5284854783319142</v>
      </c>
      <c r="H579" s="14" t="s">
        <v>1591</v>
      </c>
      <c r="I579" s="1" t="s">
        <v>367</v>
      </c>
      <c r="J579" s="9">
        <v>-1.91829182007174</v>
      </c>
      <c r="K579" s="9">
        <v>3.0509289228879501E-2</v>
      </c>
      <c r="L579">
        <f>-LOG10(Table6[[#This Row],[Consortia FDR]])</f>
        <v>1.5155679099443247</v>
      </c>
    </row>
    <row r="580" spans="1:12" x14ac:dyDescent="0.35">
      <c r="A580" t="s">
        <v>2132</v>
      </c>
      <c r="B580" t="s">
        <v>262</v>
      </c>
      <c r="C580" s="9">
        <v>1.5645769379646901E-2</v>
      </c>
      <c r="D580" s="21">
        <v>1.34506258405879</v>
      </c>
      <c r="E580" s="21">
        <v>2.97813210971586E-2</v>
      </c>
      <c r="F580">
        <f>-LOG10(Table4[[#This Row],[Consortia FDR2]])</f>
        <v>1.5260560408860522</v>
      </c>
      <c r="H580" s="14" t="s">
        <v>2236</v>
      </c>
      <c r="I580" s="1" t="s">
        <v>1047</v>
      </c>
      <c r="J580" s="9">
        <v>1.46474250597824</v>
      </c>
      <c r="K580" s="9">
        <v>3.0509289228879501E-2</v>
      </c>
      <c r="L580">
        <f>-LOG10(Table6[[#This Row],[Consortia FDR]])</f>
        <v>1.5155679099443247</v>
      </c>
    </row>
    <row r="581" spans="1:12" x14ac:dyDescent="0.35">
      <c r="A581" t="s">
        <v>1793</v>
      </c>
      <c r="B581" t="s">
        <v>1128</v>
      </c>
      <c r="C581" s="9">
        <v>3.5441254408843097E-2</v>
      </c>
      <c r="D581" s="21">
        <v>1.4147569980622201</v>
      </c>
      <c r="E581" s="21">
        <v>2.97813210971586E-2</v>
      </c>
      <c r="F581">
        <f>-LOG10(Table4[[#This Row],[Consortia FDR2]])</f>
        <v>1.5260560408860522</v>
      </c>
      <c r="H581" s="14" t="s">
        <v>2301</v>
      </c>
      <c r="I581" s="1" t="s">
        <v>592</v>
      </c>
      <c r="J581" s="9">
        <v>1.26551326360629</v>
      </c>
      <c r="K581" s="9">
        <v>3.0509289228879501E-2</v>
      </c>
      <c r="L581">
        <f>-LOG10(Table6[[#This Row],[Consortia FDR]])</f>
        <v>1.5155679099443247</v>
      </c>
    </row>
    <row r="582" spans="1:12" x14ac:dyDescent="0.35">
      <c r="A582" t="s">
        <v>2034</v>
      </c>
      <c r="B582" t="s">
        <v>77</v>
      </c>
      <c r="C582" s="9">
        <v>3.3736626608210701E-3</v>
      </c>
      <c r="D582" s="21">
        <v>1.6573274313963999</v>
      </c>
      <c r="E582" s="21">
        <v>2.99130841350763E-2</v>
      </c>
      <c r="F582">
        <f>-LOG10(Table4[[#This Row],[Consortia FDR2]])</f>
        <v>1.5241388075038438</v>
      </c>
      <c r="H582" s="14" t="s">
        <v>2342</v>
      </c>
      <c r="I582" s="1" t="s">
        <v>679</v>
      </c>
      <c r="J582" s="9">
        <v>1.4734456727794001</v>
      </c>
      <c r="K582" s="9">
        <v>3.0509289228879501E-2</v>
      </c>
      <c r="L582">
        <f>-LOG10(Table6[[#This Row],[Consortia FDR]])</f>
        <v>1.5155679099443247</v>
      </c>
    </row>
    <row r="583" spans="1:12" x14ac:dyDescent="0.35">
      <c r="A583" t="s">
        <v>2076</v>
      </c>
      <c r="B583" t="s">
        <v>161</v>
      </c>
      <c r="C583" s="9">
        <v>7.7063258329752799E-3</v>
      </c>
      <c r="D583" s="21">
        <v>1.49844492432825</v>
      </c>
      <c r="E583" s="21">
        <v>3.0066654339773499E-2</v>
      </c>
      <c r="F583">
        <f>-LOG10(Table4[[#This Row],[Consortia FDR2]])</f>
        <v>1.5219148952321369</v>
      </c>
      <c r="H583" s="14" t="s">
        <v>1977</v>
      </c>
      <c r="I583" s="1" t="s">
        <v>1251</v>
      </c>
      <c r="J583" s="9">
        <v>1.5254581038592701</v>
      </c>
      <c r="K583" s="9">
        <v>3.0509289228879501E-2</v>
      </c>
      <c r="L583">
        <f>-LOG10(Table6[[#This Row],[Consortia FDR]])</f>
        <v>1.5155679099443247</v>
      </c>
    </row>
    <row r="584" spans="1:12" x14ac:dyDescent="0.35">
      <c r="A584" t="s">
        <v>2079</v>
      </c>
      <c r="B584" t="s">
        <v>896</v>
      </c>
      <c r="C584" s="9">
        <v>9.3010109145850207E-3</v>
      </c>
      <c r="D584" s="21">
        <v>1.44550749237113</v>
      </c>
      <c r="E584" s="21">
        <v>3.0116713628155E-2</v>
      </c>
      <c r="F584">
        <f>-LOG10(Table4[[#This Row],[Consortia FDR2]])</f>
        <v>1.5211924206196346</v>
      </c>
      <c r="H584" s="14" t="s">
        <v>1987</v>
      </c>
      <c r="I584" s="1" t="s">
        <v>1257</v>
      </c>
      <c r="J584" s="9">
        <v>1.4875219652606</v>
      </c>
      <c r="K584" s="9">
        <v>3.0509289228879501E-2</v>
      </c>
      <c r="L584">
        <f>-LOG10(Table6[[#This Row],[Consortia FDR]])</f>
        <v>1.5155679099443247</v>
      </c>
    </row>
    <row r="585" spans="1:12" x14ac:dyDescent="0.35">
      <c r="A585" t="s">
        <v>2296</v>
      </c>
      <c r="B585" t="s">
        <v>586</v>
      </c>
      <c r="C585" s="9">
        <v>3.49818526263019E-2</v>
      </c>
      <c r="D585" s="21">
        <v>-1.3462650148355699</v>
      </c>
      <c r="E585" s="21">
        <v>3.0116713628155E-2</v>
      </c>
      <c r="F585">
        <f>-LOG10(Table4[[#This Row],[Consortia FDR2]])</f>
        <v>1.5211924206196346</v>
      </c>
      <c r="H585" s="14" t="s">
        <v>2061</v>
      </c>
      <c r="I585" s="1" t="s">
        <v>135</v>
      </c>
      <c r="J585" s="9">
        <v>2.0193263714017999</v>
      </c>
      <c r="K585" s="9">
        <v>3.0525801242651501E-2</v>
      </c>
      <c r="L585">
        <f>-LOG10(Table6[[#This Row],[Consortia FDR]])</f>
        <v>1.5153329278517012</v>
      </c>
    </row>
    <row r="586" spans="1:12" x14ac:dyDescent="0.35">
      <c r="A586" t="s">
        <v>2307</v>
      </c>
      <c r="B586" t="s">
        <v>601</v>
      </c>
      <c r="C586" s="9">
        <v>3.5964898544255899E-2</v>
      </c>
      <c r="D586" s="21">
        <v>1.5204248983767199</v>
      </c>
      <c r="E586" s="21">
        <v>3.0166942447642401E-2</v>
      </c>
      <c r="F586">
        <f>-LOG10(Table4[[#This Row],[Consortia FDR2]])</f>
        <v>1.5204687052511934</v>
      </c>
      <c r="H586" s="14" t="s">
        <v>1805</v>
      </c>
      <c r="I586" s="1" t="s">
        <v>1142</v>
      </c>
      <c r="J586" s="9">
        <v>1.2478968381886599</v>
      </c>
      <c r="K586" s="9">
        <v>3.0562785637698601E-2</v>
      </c>
      <c r="L586">
        <f>-LOG10(Table6[[#This Row],[Consortia FDR]])</f>
        <v>1.514807064626893</v>
      </c>
    </row>
    <row r="587" spans="1:12" x14ac:dyDescent="0.35">
      <c r="A587" t="s">
        <v>2212</v>
      </c>
      <c r="B587" t="s">
        <v>1027</v>
      </c>
      <c r="C587" s="9">
        <v>2.3056605091475901E-2</v>
      </c>
      <c r="D587" s="21">
        <v>1.3285743069049301</v>
      </c>
      <c r="E587" s="21">
        <v>3.0235780448414899E-2</v>
      </c>
      <c r="F587">
        <f>-LOG10(Table4[[#This Row],[Consortia FDR2]])</f>
        <v>1.5194788168690025</v>
      </c>
      <c r="H587" s="14" t="s">
        <v>2252</v>
      </c>
      <c r="I587" s="1" t="s">
        <v>484</v>
      </c>
      <c r="J587" s="9">
        <v>1.2738600694262501</v>
      </c>
      <c r="K587" s="9">
        <v>3.05667141619132E-2</v>
      </c>
      <c r="L587">
        <f>-LOG10(Table6[[#This Row],[Consortia FDR]])</f>
        <v>1.5147512442326034</v>
      </c>
    </row>
    <row r="588" spans="1:12" x14ac:dyDescent="0.35">
      <c r="A588" t="s">
        <v>1624</v>
      </c>
      <c r="B588" t="s">
        <v>1034</v>
      </c>
      <c r="C588" s="9">
        <v>2.3941718020868499E-2</v>
      </c>
      <c r="D588" s="21">
        <v>1.4357856722004601</v>
      </c>
      <c r="E588" s="21">
        <v>3.0235780448414899E-2</v>
      </c>
      <c r="F588">
        <f>-LOG10(Table4[[#This Row],[Consortia FDR2]])</f>
        <v>1.5194788168690025</v>
      </c>
      <c r="H588" s="14" t="s">
        <v>2156</v>
      </c>
      <c r="I588" s="1" t="s">
        <v>300</v>
      </c>
      <c r="J588" s="9">
        <v>-1.43282125104392</v>
      </c>
      <c r="K588" s="9">
        <v>3.0661707412758098E-2</v>
      </c>
      <c r="L588">
        <f>-LOG10(Table6[[#This Row],[Consortia FDR]])</f>
        <v>1.5134036648993594</v>
      </c>
    </row>
    <row r="589" spans="1:12" x14ac:dyDescent="0.35">
      <c r="A589" t="s">
        <v>2343</v>
      </c>
      <c r="B589" t="s">
        <v>682</v>
      </c>
      <c r="C589" s="9">
        <v>4.25882929229464E-2</v>
      </c>
      <c r="D589" s="21">
        <v>1.24512829510028</v>
      </c>
      <c r="E589" s="21">
        <v>3.0235780448414899E-2</v>
      </c>
      <c r="F589">
        <f>-LOG10(Table4[[#This Row],[Consortia FDR2]])</f>
        <v>1.5194788168690025</v>
      </c>
      <c r="H589" s="14" t="s">
        <v>445</v>
      </c>
      <c r="I589" s="1" t="s">
        <v>445</v>
      </c>
      <c r="J589" s="9">
        <v>1.85008950020914</v>
      </c>
      <c r="K589" s="9">
        <v>3.0661707412758098E-2</v>
      </c>
      <c r="L589">
        <f>-LOG10(Table6[[#This Row],[Consortia FDR]])</f>
        <v>1.5134036648993594</v>
      </c>
    </row>
    <row r="590" spans="1:12" x14ac:dyDescent="0.35">
      <c r="A590" t="s">
        <v>1919</v>
      </c>
      <c r="B590" t="s">
        <v>1215</v>
      </c>
      <c r="C590" s="9">
        <v>4.4188134412817499E-2</v>
      </c>
      <c r="D590" s="21">
        <v>1.9245172733729301</v>
      </c>
      <c r="E590" s="21">
        <v>3.0235780448414899E-2</v>
      </c>
      <c r="F590">
        <f>-LOG10(Table4[[#This Row],[Consortia FDR2]])</f>
        <v>1.5194788168690025</v>
      </c>
      <c r="H590" s="14" t="s">
        <v>1647</v>
      </c>
      <c r="I590" s="1" t="s">
        <v>430</v>
      </c>
      <c r="J590" s="9">
        <v>1.56925409678522</v>
      </c>
      <c r="K590" s="9">
        <v>3.0695832864884101E-2</v>
      </c>
      <c r="L590">
        <f>-LOG10(Table6[[#This Row],[Consortia FDR]])</f>
        <v>1.5129205784844917</v>
      </c>
    </row>
    <row r="591" spans="1:12" x14ac:dyDescent="0.35">
      <c r="A591" t="s">
        <v>2011</v>
      </c>
      <c r="B591" t="s">
        <v>820</v>
      </c>
      <c r="C591" s="9">
        <v>4.9790996277842503E-2</v>
      </c>
      <c r="D591" s="21">
        <v>1.4627149797574801</v>
      </c>
      <c r="E591" s="21">
        <v>3.0235780448414899E-2</v>
      </c>
      <c r="F591">
        <f>-LOG10(Table4[[#This Row],[Consortia FDR2]])</f>
        <v>1.5194788168690025</v>
      </c>
      <c r="H591" s="14" t="s">
        <v>2317</v>
      </c>
      <c r="I591" s="1" t="s">
        <v>1158</v>
      </c>
      <c r="J591" s="9">
        <v>1.4661331367736099</v>
      </c>
      <c r="K591" s="9">
        <v>3.1104615419892099E-2</v>
      </c>
      <c r="L591">
        <f>-LOG10(Table6[[#This Row],[Consortia FDR]])</f>
        <v>1.5071751639419912</v>
      </c>
    </row>
    <row r="592" spans="1:12" x14ac:dyDescent="0.35">
      <c r="A592" t="s">
        <v>1640</v>
      </c>
      <c r="B592" t="s">
        <v>423</v>
      </c>
      <c r="C592" s="9">
        <v>2.5600811805878702E-2</v>
      </c>
      <c r="D592" s="21">
        <v>1.35251901405311</v>
      </c>
      <c r="E592" s="21">
        <v>3.02617985438269E-2</v>
      </c>
      <c r="F592">
        <f>-LOG10(Table4[[#This Row],[Consortia FDR2]])</f>
        <v>1.5191052642028648</v>
      </c>
      <c r="H592" s="14" t="s">
        <v>1530</v>
      </c>
      <c r="I592" s="1" t="s">
        <v>299</v>
      </c>
      <c r="J592" s="9">
        <v>2.4934080523761399</v>
      </c>
      <c r="K592" s="9">
        <v>3.11079613056847E-2</v>
      </c>
      <c r="L592">
        <f>-LOG10(Table6[[#This Row],[Consortia FDR]])</f>
        <v>1.5071284499232289</v>
      </c>
    </row>
    <row r="593" spans="1:12" x14ac:dyDescent="0.35">
      <c r="A593" t="s">
        <v>2359</v>
      </c>
      <c r="B593" t="s">
        <v>1206</v>
      </c>
      <c r="C593" s="9">
        <v>4.3859490637312697E-2</v>
      </c>
      <c r="D593" s="21">
        <v>1.30103647890967</v>
      </c>
      <c r="E593" s="21">
        <v>3.0341968503864301E-2</v>
      </c>
      <c r="F593">
        <f>-LOG10(Table4[[#This Row],[Consortia FDR2]])</f>
        <v>1.517956246798031</v>
      </c>
      <c r="H593" s="14" t="s">
        <v>2056</v>
      </c>
      <c r="I593" s="1" t="s">
        <v>872</v>
      </c>
      <c r="J593" s="9">
        <v>1.3703222113217799</v>
      </c>
      <c r="K593" s="9">
        <v>3.11392150520464E-2</v>
      </c>
      <c r="L593">
        <f>-LOG10(Table6[[#This Row],[Consortia FDR]])</f>
        <v>1.5066923391944056</v>
      </c>
    </row>
    <row r="594" spans="1:12" x14ac:dyDescent="0.35">
      <c r="A594" t="s">
        <v>1321</v>
      </c>
      <c r="B594" t="s">
        <v>56</v>
      </c>
      <c r="C594" s="9">
        <v>1.9087742682965701E-3</v>
      </c>
      <c r="D594" s="21">
        <v>1.2137080566315801</v>
      </c>
      <c r="E594" s="21">
        <v>3.0374145795583E-2</v>
      </c>
      <c r="F594">
        <f>-LOG10(Table4[[#This Row],[Consortia FDR2]])</f>
        <v>1.5174959267757255</v>
      </c>
      <c r="H594" s="14" t="s">
        <v>1398</v>
      </c>
      <c r="I594" s="1" t="s">
        <v>143</v>
      </c>
      <c r="J594" s="9">
        <v>1.5524260115309101</v>
      </c>
      <c r="K594" s="9">
        <v>3.11392150520464E-2</v>
      </c>
      <c r="L594">
        <f>-LOG10(Table6[[#This Row],[Consortia FDR]])</f>
        <v>1.5066923391944056</v>
      </c>
    </row>
    <row r="595" spans="1:12" x14ac:dyDescent="0.35">
      <c r="A595" t="s">
        <v>2114</v>
      </c>
      <c r="B595" t="s">
        <v>230</v>
      </c>
      <c r="C595" s="9">
        <v>1.3449606244820601E-2</v>
      </c>
      <c r="D595" s="21">
        <v>1.35121408757786</v>
      </c>
      <c r="E595" s="21">
        <v>3.0374145795583E-2</v>
      </c>
      <c r="F595">
        <f>-LOG10(Table4[[#This Row],[Consortia FDR2]])</f>
        <v>1.5174959267757255</v>
      </c>
      <c r="H595" s="14" t="s">
        <v>2073</v>
      </c>
      <c r="I595" s="1" t="s">
        <v>157</v>
      </c>
      <c r="J595" s="9">
        <v>-1.4559960356535</v>
      </c>
      <c r="K595" s="9">
        <v>3.11392150520464E-2</v>
      </c>
      <c r="L595">
        <f>-LOG10(Table6[[#This Row],[Consortia FDR]])</f>
        <v>1.5066923391944056</v>
      </c>
    </row>
    <row r="596" spans="1:12" x14ac:dyDescent="0.35">
      <c r="A596" t="s">
        <v>1869</v>
      </c>
      <c r="B596" t="s">
        <v>665</v>
      </c>
      <c r="C596" s="9">
        <v>4.1187190734062698E-2</v>
      </c>
      <c r="D596" s="21">
        <v>1.3258208499346</v>
      </c>
      <c r="E596" s="21">
        <v>3.0381513023470599E-2</v>
      </c>
      <c r="F596">
        <f>-LOG10(Table4[[#This Row],[Consortia FDR2]])</f>
        <v>1.5173906017246477</v>
      </c>
      <c r="H596" s="14" t="s">
        <v>2175</v>
      </c>
      <c r="I596" s="1" t="s">
        <v>332</v>
      </c>
      <c r="J596" s="9">
        <v>1.41007383214402</v>
      </c>
      <c r="K596" s="9">
        <v>3.11392150520464E-2</v>
      </c>
      <c r="L596">
        <f>-LOG10(Table6[[#This Row],[Consortia FDR]])</f>
        <v>1.5066923391944056</v>
      </c>
    </row>
    <row r="597" spans="1:12" x14ac:dyDescent="0.35">
      <c r="A597" t="s">
        <v>895</v>
      </c>
      <c r="B597" t="s">
        <v>895</v>
      </c>
      <c r="C597" s="9">
        <v>7.9672720332260201E-3</v>
      </c>
      <c r="D597" s="21">
        <v>1.5980980346309499</v>
      </c>
      <c r="E597" s="21">
        <v>3.0480280618348E-2</v>
      </c>
      <c r="F597">
        <f>-LOG10(Table4[[#This Row],[Consortia FDR2]])</f>
        <v>1.5159810389584525</v>
      </c>
      <c r="H597" s="14" t="s">
        <v>2276</v>
      </c>
      <c r="I597" s="1" t="s">
        <v>1094</v>
      </c>
      <c r="J597" s="9">
        <v>1.83624058618911</v>
      </c>
      <c r="K597" s="9">
        <v>3.11392150520464E-2</v>
      </c>
      <c r="L597">
        <f>-LOG10(Table6[[#This Row],[Consortia FDR]])</f>
        <v>1.5066923391944056</v>
      </c>
    </row>
    <row r="598" spans="1:12" x14ac:dyDescent="0.35">
      <c r="A598" t="s">
        <v>2097</v>
      </c>
      <c r="B598" t="s">
        <v>919</v>
      </c>
      <c r="C598" s="9">
        <v>1.1487313519013701E-2</v>
      </c>
      <c r="D598" s="21">
        <v>1.3810951993239999</v>
      </c>
      <c r="E598" s="21">
        <v>3.0480280618348E-2</v>
      </c>
      <c r="F598">
        <f>-LOG10(Table4[[#This Row],[Consortia FDR2]])</f>
        <v>1.5159810389584525</v>
      </c>
      <c r="H598" s="14" t="s">
        <v>1819</v>
      </c>
      <c r="I598" s="1" t="s">
        <v>616</v>
      </c>
      <c r="J598" s="9">
        <v>1.3783821626528501</v>
      </c>
      <c r="K598" s="9">
        <v>3.11392150520464E-2</v>
      </c>
      <c r="L598">
        <f>-LOG10(Table6[[#This Row],[Consortia FDR]])</f>
        <v>1.5066923391944056</v>
      </c>
    </row>
    <row r="599" spans="1:12" x14ac:dyDescent="0.35">
      <c r="A599" t="s">
        <v>1799</v>
      </c>
      <c r="B599" t="s">
        <v>1137</v>
      </c>
      <c r="C599" s="9">
        <v>3.5948774274547103E-2</v>
      </c>
      <c r="D599" s="21">
        <v>1.2448081765230301</v>
      </c>
      <c r="E599" s="21">
        <v>3.0480280618348E-2</v>
      </c>
      <c r="F599">
        <f>-LOG10(Table4[[#This Row],[Consortia FDR2]])</f>
        <v>1.5159810389584525</v>
      </c>
      <c r="H599" s="14" t="s">
        <v>2327</v>
      </c>
      <c r="I599" s="1" t="s">
        <v>657</v>
      </c>
      <c r="J599" s="9">
        <v>1.42282620214748</v>
      </c>
      <c r="K599" s="9">
        <v>3.11392150520464E-2</v>
      </c>
      <c r="L599">
        <f>-LOG10(Table6[[#This Row],[Consortia FDR]])</f>
        <v>1.5066923391944056</v>
      </c>
    </row>
    <row r="600" spans="1:12" x14ac:dyDescent="0.35">
      <c r="A600" t="s">
        <v>2366</v>
      </c>
      <c r="B600" t="s">
        <v>1223</v>
      </c>
      <c r="C600" s="9">
        <v>4.4969254310096803E-2</v>
      </c>
      <c r="D600" s="21">
        <v>1.2838429622524701</v>
      </c>
      <c r="E600" s="21">
        <v>3.0480280618348E-2</v>
      </c>
      <c r="F600">
        <f>-LOG10(Table4[[#This Row],[Consortia FDR2]])</f>
        <v>1.5159810389584525</v>
      </c>
      <c r="H600" s="14" t="s">
        <v>2139</v>
      </c>
      <c r="I600" s="1" t="s">
        <v>275</v>
      </c>
      <c r="J600" s="9">
        <v>1.70258109657097</v>
      </c>
      <c r="K600" s="9">
        <v>3.1144222803532299E-2</v>
      </c>
      <c r="L600">
        <f>-LOG10(Table6[[#This Row],[Consortia FDR]])</f>
        <v>1.5066225023672606</v>
      </c>
    </row>
    <row r="601" spans="1:12" x14ac:dyDescent="0.35">
      <c r="A601" t="s">
        <v>2000</v>
      </c>
      <c r="B601" t="s">
        <v>810</v>
      </c>
      <c r="C601" s="9">
        <v>4.8962781304759798E-2</v>
      </c>
      <c r="D601" s="21">
        <v>-1.5702751762406899</v>
      </c>
      <c r="E601" s="21">
        <v>3.0480280618348E-2</v>
      </c>
      <c r="F601">
        <f>-LOG10(Table4[[#This Row],[Consortia FDR2]])</f>
        <v>1.5159810389584525</v>
      </c>
      <c r="H601" s="14" t="s">
        <v>1000</v>
      </c>
      <c r="I601" s="1" t="s">
        <v>1000</v>
      </c>
      <c r="J601" s="9">
        <v>1.27607756912129</v>
      </c>
      <c r="K601" s="9">
        <v>3.1144222803532299E-2</v>
      </c>
      <c r="L601">
        <f>-LOG10(Table6[[#This Row],[Consortia FDR]])</f>
        <v>1.5066225023672606</v>
      </c>
    </row>
    <row r="602" spans="1:12" x14ac:dyDescent="0.35">
      <c r="A602" t="s">
        <v>1519</v>
      </c>
      <c r="B602" t="s">
        <v>285</v>
      </c>
      <c r="C602" s="9">
        <v>1.6548967221671498E-2</v>
      </c>
      <c r="D602" s="21">
        <v>1.2929089154019699</v>
      </c>
      <c r="E602" s="21">
        <v>3.0509289228879501E-2</v>
      </c>
      <c r="F602">
        <f>-LOG10(Table4[[#This Row],[Consortia FDR2]])</f>
        <v>1.5155679099443247</v>
      </c>
      <c r="H602" s="14" t="s">
        <v>2184</v>
      </c>
      <c r="I602" s="1" t="s">
        <v>350</v>
      </c>
      <c r="J602" s="9">
        <v>-1.43641048063272</v>
      </c>
      <c r="K602" s="9">
        <v>3.1144222803532299E-2</v>
      </c>
      <c r="L602">
        <f>-LOG10(Table6[[#This Row],[Consortia FDR]])</f>
        <v>1.5066225023672606</v>
      </c>
    </row>
    <row r="603" spans="1:12" x14ac:dyDescent="0.35">
      <c r="A603" t="s">
        <v>1591</v>
      </c>
      <c r="B603" t="s">
        <v>367</v>
      </c>
      <c r="C603" s="9">
        <v>2.1864423606226199E-2</v>
      </c>
      <c r="D603" s="21">
        <v>-1.91829182007174</v>
      </c>
      <c r="E603" s="21">
        <v>3.0509289228879501E-2</v>
      </c>
      <c r="F603">
        <f>-LOG10(Table4[[#This Row],[Consortia FDR2]])</f>
        <v>1.5155679099443247</v>
      </c>
      <c r="H603" s="14" t="s">
        <v>1649</v>
      </c>
      <c r="I603" s="1" t="s">
        <v>434</v>
      </c>
      <c r="J603" s="9">
        <v>1.34528943762833</v>
      </c>
      <c r="K603" s="9">
        <v>3.1144222803532299E-2</v>
      </c>
      <c r="L603">
        <f>-LOG10(Table6[[#This Row],[Consortia FDR]])</f>
        <v>1.5066225023672606</v>
      </c>
    </row>
    <row r="604" spans="1:12" x14ac:dyDescent="0.35">
      <c r="A604" t="s">
        <v>2236</v>
      </c>
      <c r="B604" t="s">
        <v>1047</v>
      </c>
      <c r="C604" s="9">
        <v>2.74216104346496E-2</v>
      </c>
      <c r="D604" s="21">
        <v>1.46474250597824</v>
      </c>
      <c r="E604" s="21">
        <v>3.0509289228879501E-2</v>
      </c>
      <c r="F604">
        <f>-LOG10(Table4[[#This Row],[Consortia FDR2]])</f>
        <v>1.5155679099443247</v>
      </c>
      <c r="H604" s="14" t="s">
        <v>1739</v>
      </c>
      <c r="I604" s="1" t="s">
        <v>1088</v>
      </c>
      <c r="J604" s="9">
        <v>2.14785613177445</v>
      </c>
      <c r="K604" s="9">
        <v>3.1144222803532299E-2</v>
      </c>
      <c r="L604">
        <f>-LOG10(Table6[[#This Row],[Consortia FDR]])</f>
        <v>1.5066225023672606</v>
      </c>
    </row>
    <row r="605" spans="1:12" x14ac:dyDescent="0.35">
      <c r="A605" t="s">
        <v>2301</v>
      </c>
      <c r="B605" t="s">
        <v>592</v>
      </c>
      <c r="C605" s="9">
        <v>3.5268961040963401E-2</v>
      </c>
      <c r="D605" s="21">
        <v>1.26551326360629</v>
      </c>
      <c r="E605" s="21">
        <v>3.0509289228879501E-2</v>
      </c>
      <c r="F605">
        <f>-LOG10(Table4[[#This Row],[Consortia FDR2]])</f>
        <v>1.5155679099443247</v>
      </c>
      <c r="H605" s="14" t="s">
        <v>2337</v>
      </c>
      <c r="I605" s="1" t="s">
        <v>670</v>
      </c>
      <c r="J605" s="9">
        <v>2.2281994081963399</v>
      </c>
      <c r="K605" s="9">
        <v>3.1144222803532299E-2</v>
      </c>
      <c r="L605">
        <f>-LOG10(Table6[[#This Row],[Consortia FDR]])</f>
        <v>1.5066225023672606</v>
      </c>
    </row>
    <row r="606" spans="1:12" x14ac:dyDescent="0.35">
      <c r="A606" t="s">
        <v>2342</v>
      </c>
      <c r="B606" t="s">
        <v>679</v>
      </c>
      <c r="C606" s="9">
        <v>4.23271179839683E-2</v>
      </c>
      <c r="D606" s="21">
        <v>1.4734456727794001</v>
      </c>
      <c r="E606" s="21">
        <v>3.0509289228879501E-2</v>
      </c>
      <c r="F606">
        <f>-LOG10(Table4[[#This Row],[Consortia FDR2]])</f>
        <v>1.5155679099443247</v>
      </c>
      <c r="H606" s="14" t="s">
        <v>1931</v>
      </c>
      <c r="I606" s="1" t="s">
        <v>719</v>
      </c>
      <c r="J606" s="9">
        <v>1.36529533601972</v>
      </c>
      <c r="K606" s="9">
        <v>3.1144222803532299E-2</v>
      </c>
      <c r="L606">
        <f>-LOG10(Table6[[#This Row],[Consortia FDR]])</f>
        <v>1.5066225023672606</v>
      </c>
    </row>
    <row r="607" spans="1:12" x14ac:dyDescent="0.35">
      <c r="A607" t="s">
        <v>1977</v>
      </c>
      <c r="B607" t="s">
        <v>1251</v>
      </c>
      <c r="C607" s="9">
        <v>4.7567781090406498E-2</v>
      </c>
      <c r="D607" s="21">
        <v>1.5254581038592701</v>
      </c>
      <c r="E607" s="21">
        <v>3.0509289228879501E-2</v>
      </c>
      <c r="F607">
        <f>-LOG10(Table4[[#This Row],[Consortia FDR2]])</f>
        <v>1.5155679099443247</v>
      </c>
      <c r="H607" s="14" t="s">
        <v>2413</v>
      </c>
      <c r="I607" s="1" t="s">
        <v>1258</v>
      </c>
      <c r="J607" s="9">
        <v>1.5605564554764699</v>
      </c>
      <c r="K607" s="9">
        <v>3.1144222803532299E-2</v>
      </c>
      <c r="L607">
        <f>-LOG10(Table6[[#This Row],[Consortia FDR]])</f>
        <v>1.5066225023672606</v>
      </c>
    </row>
    <row r="608" spans="1:12" x14ac:dyDescent="0.35">
      <c r="A608" t="s">
        <v>1987</v>
      </c>
      <c r="B608" t="s">
        <v>1257</v>
      </c>
      <c r="C608" s="9">
        <v>4.8842153379832901E-2</v>
      </c>
      <c r="D608" s="21">
        <v>1.4875219652606</v>
      </c>
      <c r="E608" s="21">
        <v>3.0509289228879501E-2</v>
      </c>
      <c r="F608">
        <f>-LOG10(Table4[[#This Row],[Consortia FDR2]])</f>
        <v>1.5155679099443247</v>
      </c>
      <c r="H608" s="14" t="s">
        <v>1532</v>
      </c>
      <c r="I608" s="1" t="s">
        <v>973</v>
      </c>
      <c r="J608" s="9">
        <v>1.4023512307850099</v>
      </c>
      <c r="K608" s="9">
        <v>3.1152828112218402E-2</v>
      </c>
      <c r="L608">
        <f>-LOG10(Table6[[#This Row],[Consortia FDR]])</f>
        <v>1.5065025211467604</v>
      </c>
    </row>
    <row r="609" spans="1:12" x14ac:dyDescent="0.35">
      <c r="A609" t="s">
        <v>2061</v>
      </c>
      <c r="B609" t="s">
        <v>135</v>
      </c>
      <c r="C609" s="9">
        <v>6.1232353070560398E-3</v>
      </c>
      <c r="D609" s="21">
        <v>2.0193263714017999</v>
      </c>
      <c r="E609" s="21">
        <v>3.0525801242651501E-2</v>
      </c>
      <c r="F609">
        <f>-LOG10(Table4[[#This Row],[Consortia FDR2]])</f>
        <v>1.5153329278517012</v>
      </c>
      <c r="H609" s="14" t="s">
        <v>1742</v>
      </c>
      <c r="I609" s="1" t="s">
        <v>540</v>
      </c>
      <c r="J609" s="9">
        <v>1.2392724395163</v>
      </c>
      <c r="K609" s="9">
        <v>3.1152828112218402E-2</v>
      </c>
      <c r="L609">
        <f>-LOG10(Table6[[#This Row],[Consortia FDR]])</f>
        <v>1.5065025211467604</v>
      </c>
    </row>
    <row r="610" spans="1:12" x14ac:dyDescent="0.35">
      <c r="A610" t="s">
        <v>1805</v>
      </c>
      <c r="B610" t="s">
        <v>1142</v>
      </c>
      <c r="C610" s="9">
        <v>3.65314284965821E-2</v>
      </c>
      <c r="D610" s="21">
        <v>1.2478968381886599</v>
      </c>
      <c r="E610" s="21">
        <v>3.0562785637698601E-2</v>
      </c>
      <c r="F610">
        <f>-LOG10(Table4[[#This Row],[Consortia FDR2]])</f>
        <v>1.514807064626893</v>
      </c>
      <c r="H610" s="14" t="s">
        <v>2294</v>
      </c>
      <c r="I610" s="1" t="s">
        <v>583</v>
      </c>
      <c r="J610" s="9">
        <v>1.48303108768345</v>
      </c>
      <c r="K610" s="9">
        <v>3.11613159966798E-2</v>
      </c>
      <c r="L610">
        <f>-LOG10(Table6[[#This Row],[Consortia FDR]])</f>
        <v>1.506384209599354</v>
      </c>
    </row>
    <row r="611" spans="1:12" x14ac:dyDescent="0.35">
      <c r="A611" t="s">
        <v>2252</v>
      </c>
      <c r="B611" t="s">
        <v>484</v>
      </c>
      <c r="C611" s="9">
        <v>2.93189371585999E-2</v>
      </c>
      <c r="D611" s="21">
        <v>1.2738600694262501</v>
      </c>
      <c r="E611" s="21">
        <v>3.05667141619132E-2</v>
      </c>
      <c r="F611">
        <f>-LOG10(Table4[[#This Row],[Consortia FDR2]])</f>
        <v>1.5147512442326034</v>
      </c>
      <c r="H611" s="14" t="s">
        <v>2373</v>
      </c>
      <c r="I611" s="1" t="s">
        <v>1228</v>
      </c>
      <c r="J611" s="9">
        <v>1.28406408098466</v>
      </c>
      <c r="K611" s="9">
        <v>3.1440614204785299E-2</v>
      </c>
      <c r="L611">
        <f>-LOG10(Table6[[#This Row],[Consortia FDR]])</f>
        <v>1.5025089784359533</v>
      </c>
    </row>
    <row r="612" spans="1:12" x14ac:dyDescent="0.35">
      <c r="A612" t="s">
        <v>2156</v>
      </c>
      <c r="B612" t="s">
        <v>300</v>
      </c>
      <c r="C612" s="9">
        <v>1.7265740470201501E-2</v>
      </c>
      <c r="D612" s="21">
        <v>-1.43282125104392</v>
      </c>
      <c r="E612" s="21">
        <v>3.0661707412758098E-2</v>
      </c>
      <c r="F612">
        <f>-LOG10(Table4[[#This Row],[Consortia FDR2]])</f>
        <v>1.5134036648993594</v>
      </c>
      <c r="H612" s="14" t="s">
        <v>1950</v>
      </c>
      <c r="I612" s="1" t="s">
        <v>744</v>
      </c>
      <c r="J612" s="9">
        <v>2.6426639262698699</v>
      </c>
      <c r="K612" s="9">
        <v>3.1440614204785299E-2</v>
      </c>
      <c r="L612">
        <f>-LOG10(Table6[[#This Row],[Consortia FDR]])</f>
        <v>1.5025089784359533</v>
      </c>
    </row>
    <row r="613" spans="1:12" x14ac:dyDescent="0.35">
      <c r="A613" t="s">
        <v>445</v>
      </c>
      <c r="B613" t="s">
        <v>445</v>
      </c>
      <c r="C613" s="9">
        <v>2.6324068613803899E-2</v>
      </c>
      <c r="D613" s="21">
        <v>1.85008950020914</v>
      </c>
      <c r="E613" s="21">
        <v>3.0661707412758098E-2</v>
      </c>
      <c r="F613">
        <f>-LOG10(Table4[[#This Row],[Consortia FDR2]])</f>
        <v>1.5134036648993594</v>
      </c>
      <c r="H613" s="14" t="s">
        <v>2094</v>
      </c>
      <c r="I613" s="1" t="s">
        <v>202</v>
      </c>
      <c r="J613" s="9">
        <v>-1.24910387608303</v>
      </c>
      <c r="K613" s="9">
        <v>3.1463743000994797E-2</v>
      </c>
      <c r="L613">
        <f>-LOG10(Table6[[#This Row],[Consortia FDR]])</f>
        <v>1.5021896139446627</v>
      </c>
    </row>
    <row r="614" spans="1:12" x14ac:dyDescent="0.35">
      <c r="A614" t="s">
        <v>1647</v>
      </c>
      <c r="B614" t="s">
        <v>430</v>
      </c>
      <c r="C614" s="9">
        <v>2.5831658243481E-2</v>
      </c>
      <c r="D614" s="21">
        <v>1.56925409678522</v>
      </c>
      <c r="E614" s="21">
        <v>3.0695832864884101E-2</v>
      </c>
      <c r="F614">
        <f>-LOG10(Table4[[#This Row],[Consortia FDR2]])</f>
        <v>1.5129205784844917</v>
      </c>
      <c r="H614" s="14" t="s">
        <v>1371</v>
      </c>
      <c r="I614" s="1" t="s">
        <v>2</v>
      </c>
      <c r="J614" s="9">
        <v>1.29179673341554</v>
      </c>
      <c r="K614" s="9">
        <v>3.1588227738382997E-2</v>
      </c>
      <c r="L614">
        <f>-LOG10(Table6[[#This Row],[Consortia FDR]])</f>
        <v>1.5004747395596165</v>
      </c>
    </row>
    <row r="615" spans="1:12" x14ac:dyDescent="0.35">
      <c r="A615" t="s">
        <v>2317</v>
      </c>
      <c r="B615" t="s">
        <v>1158</v>
      </c>
      <c r="C615" s="9">
        <v>3.7963348633597703E-2</v>
      </c>
      <c r="D615" s="21">
        <v>1.4661331367736099</v>
      </c>
      <c r="E615" s="21">
        <v>3.1104615419892099E-2</v>
      </c>
      <c r="F615">
        <f>-LOG10(Table4[[#This Row],[Consortia FDR2]])</f>
        <v>1.5071751639419912</v>
      </c>
      <c r="H615" s="14" t="s">
        <v>652</v>
      </c>
      <c r="I615" s="1" t="s">
        <v>652</v>
      </c>
      <c r="J615" s="9">
        <v>1.26588666415831</v>
      </c>
      <c r="K615" s="9">
        <v>3.1607981744234001E-2</v>
      </c>
      <c r="L615">
        <f>-LOG10(Table6[[#This Row],[Consortia FDR]])</f>
        <v>1.5002032341612319</v>
      </c>
    </row>
    <row r="616" spans="1:12" x14ac:dyDescent="0.35">
      <c r="A616" t="s">
        <v>1530</v>
      </c>
      <c r="B616" t="s">
        <v>299</v>
      </c>
      <c r="C616" s="9">
        <v>1.7190200266194899E-2</v>
      </c>
      <c r="D616" s="21">
        <v>2.4934080523761399</v>
      </c>
      <c r="E616" s="21">
        <v>3.11079613056847E-2</v>
      </c>
      <c r="F616">
        <f>-LOG10(Table4[[#This Row],[Consortia FDR2]])</f>
        <v>1.5071284499232289</v>
      </c>
      <c r="H616" s="14" t="s">
        <v>2334</v>
      </c>
      <c r="I616" s="1" t="s">
        <v>1179</v>
      </c>
      <c r="J616" s="9">
        <v>1.33528899190413</v>
      </c>
      <c r="K616" s="9">
        <v>3.1607981744234001E-2</v>
      </c>
      <c r="L616">
        <f>-LOG10(Table6[[#This Row],[Consortia FDR]])</f>
        <v>1.5002032341612319</v>
      </c>
    </row>
    <row r="617" spans="1:12" x14ac:dyDescent="0.35">
      <c r="A617" t="s">
        <v>2056</v>
      </c>
      <c r="B617" t="s">
        <v>872</v>
      </c>
      <c r="C617" s="9">
        <v>5.7156150684335603E-3</v>
      </c>
      <c r="D617" s="21">
        <v>1.3703222113217799</v>
      </c>
      <c r="E617" s="21">
        <v>3.11392150520464E-2</v>
      </c>
      <c r="F617">
        <f>-LOG10(Table4[[#This Row],[Consortia FDR2]])</f>
        <v>1.5066923391944056</v>
      </c>
      <c r="H617" s="14" t="s">
        <v>2227</v>
      </c>
      <c r="I617" s="1" t="s">
        <v>1040</v>
      </c>
      <c r="J617" s="9">
        <v>-2.2894587941040498</v>
      </c>
      <c r="K617" s="9">
        <v>3.1808235884532299E-2</v>
      </c>
      <c r="L617">
        <f>-LOG10(Table6[[#This Row],[Consortia FDR]])</f>
        <v>1.4974604166159393</v>
      </c>
    </row>
    <row r="618" spans="1:12" x14ac:dyDescent="0.35">
      <c r="A618" t="s">
        <v>1398</v>
      </c>
      <c r="B618" t="s">
        <v>143</v>
      </c>
      <c r="C618" s="9">
        <v>6.8879913815762597E-3</v>
      </c>
      <c r="D618" s="21">
        <v>1.5524260115309101</v>
      </c>
      <c r="E618" s="21">
        <v>3.11392150520464E-2</v>
      </c>
      <c r="F618">
        <f>-LOG10(Table4[[#This Row],[Consortia FDR2]])</f>
        <v>1.5066923391944056</v>
      </c>
      <c r="H618" s="14" t="s">
        <v>2032</v>
      </c>
      <c r="I618" s="1" t="s">
        <v>72</v>
      </c>
      <c r="J618" s="9">
        <v>-1.3647630483131401</v>
      </c>
      <c r="K618" s="9">
        <v>3.1810646347277899E-2</v>
      </c>
      <c r="L618">
        <f>-LOG10(Table6[[#This Row],[Consortia FDR]])</f>
        <v>1.49742750655424</v>
      </c>
    </row>
    <row r="619" spans="1:12" x14ac:dyDescent="0.35">
      <c r="A619" t="s">
        <v>2073</v>
      </c>
      <c r="B619" t="s">
        <v>157</v>
      </c>
      <c r="C619" s="9">
        <v>7.0520407101310103E-3</v>
      </c>
      <c r="D619" s="21">
        <v>-1.4559960356535</v>
      </c>
      <c r="E619" s="21">
        <v>3.11392150520464E-2</v>
      </c>
      <c r="F619">
        <f>-LOG10(Table4[[#This Row],[Consortia FDR2]])</f>
        <v>1.5066923391944056</v>
      </c>
      <c r="H619" s="14" t="s">
        <v>2047</v>
      </c>
      <c r="I619" s="1" t="s">
        <v>104</v>
      </c>
      <c r="J619" s="9">
        <v>-1.5563811638954399</v>
      </c>
      <c r="K619" s="9">
        <v>3.1810646347277899E-2</v>
      </c>
      <c r="L619">
        <f>-LOG10(Table6[[#This Row],[Consortia FDR]])</f>
        <v>1.49742750655424</v>
      </c>
    </row>
    <row r="620" spans="1:12" x14ac:dyDescent="0.35">
      <c r="A620" t="s">
        <v>2175</v>
      </c>
      <c r="B620" t="s">
        <v>332</v>
      </c>
      <c r="C620" s="9">
        <v>1.8883770446841999E-2</v>
      </c>
      <c r="D620" s="21">
        <v>1.41007383214402</v>
      </c>
      <c r="E620" s="21">
        <v>3.11392150520464E-2</v>
      </c>
      <c r="F620">
        <f>-LOG10(Table4[[#This Row],[Consortia FDR2]])</f>
        <v>1.5066923391944056</v>
      </c>
      <c r="H620" s="14" t="s">
        <v>2149</v>
      </c>
      <c r="I620" s="1" t="s">
        <v>965</v>
      </c>
      <c r="J620" s="9">
        <v>-1.57302768708356</v>
      </c>
      <c r="K620" s="9">
        <v>3.1810646347277899E-2</v>
      </c>
      <c r="L620">
        <f>-LOG10(Table6[[#This Row],[Consortia FDR]])</f>
        <v>1.49742750655424</v>
      </c>
    </row>
    <row r="621" spans="1:12" x14ac:dyDescent="0.35">
      <c r="A621" t="s">
        <v>2276</v>
      </c>
      <c r="B621" t="s">
        <v>1094</v>
      </c>
      <c r="C621" s="9">
        <v>3.26431576723848E-2</v>
      </c>
      <c r="D621" s="21">
        <v>1.83624058618911</v>
      </c>
      <c r="E621" s="21">
        <v>3.11392150520464E-2</v>
      </c>
      <c r="F621">
        <f>-LOG10(Table4[[#This Row],[Consortia FDR2]])</f>
        <v>1.5066923391944056</v>
      </c>
      <c r="H621" s="14" t="s">
        <v>968</v>
      </c>
      <c r="I621" s="1" t="s">
        <v>968</v>
      </c>
      <c r="J621" s="9">
        <v>1.7931355733894501</v>
      </c>
      <c r="K621" s="9">
        <v>3.1810646347277899E-2</v>
      </c>
      <c r="L621">
        <f>-LOG10(Table6[[#This Row],[Consortia FDR]])</f>
        <v>1.49742750655424</v>
      </c>
    </row>
    <row r="622" spans="1:12" x14ac:dyDescent="0.35">
      <c r="A622" t="s">
        <v>1819</v>
      </c>
      <c r="B622" t="s">
        <v>616</v>
      </c>
      <c r="C622" s="9">
        <v>3.7427791043071201E-2</v>
      </c>
      <c r="D622" s="21">
        <v>1.3783821626528501</v>
      </c>
      <c r="E622" s="21">
        <v>3.11392150520464E-2</v>
      </c>
      <c r="F622">
        <f>-LOG10(Table4[[#This Row],[Consortia FDR2]])</f>
        <v>1.5066923391944056</v>
      </c>
      <c r="H622" s="14" t="s">
        <v>1724</v>
      </c>
      <c r="I622" s="1" t="s">
        <v>523</v>
      </c>
      <c r="J622" s="9">
        <v>1.4415077860243799</v>
      </c>
      <c r="K622" s="9">
        <v>3.1810646347277899E-2</v>
      </c>
      <c r="L622">
        <f>-LOG10(Table6[[#This Row],[Consortia FDR]])</f>
        <v>1.49742750655424</v>
      </c>
    </row>
    <row r="623" spans="1:12" x14ac:dyDescent="0.35">
      <c r="A623" t="s">
        <v>2327</v>
      </c>
      <c r="B623" t="s">
        <v>657</v>
      </c>
      <c r="C623" s="9">
        <v>4.0742041539354797E-2</v>
      </c>
      <c r="D623" s="21">
        <v>1.42282620214748</v>
      </c>
      <c r="E623" s="21">
        <v>3.11392150520464E-2</v>
      </c>
      <c r="F623">
        <f>-LOG10(Table4[[#This Row],[Consortia FDR2]])</f>
        <v>1.5066923391944056</v>
      </c>
      <c r="H623" s="14" t="s">
        <v>1774</v>
      </c>
      <c r="I623" s="1" t="s">
        <v>576</v>
      </c>
      <c r="J623" s="9">
        <v>1.62338764894619</v>
      </c>
      <c r="K623" s="9">
        <v>3.1810646347277899E-2</v>
      </c>
      <c r="L623">
        <f>-LOG10(Table6[[#This Row],[Consortia FDR]])</f>
        <v>1.49742750655424</v>
      </c>
    </row>
    <row r="624" spans="1:12" x14ac:dyDescent="0.35">
      <c r="A624" t="s">
        <v>2139</v>
      </c>
      <c r="B624" t="s">
        <v>275</v>
      </c>
      <c r="C624" s="9">
        <v>1.60421523329741E-2</v>
      </c>
      <c r="D624" s="21">
        <v>1.70258109657097</v>
      </c>
      <c r="E624" s="21">
        <v>3.1144222803532299E-2</v>
      </c>
      <c r="F624">
        <f>-LOG10(Table4[[#This Row],[Consortia FDR2]])</f>
        <v>1.5066225023672606</v>
      </c>
      <c r="H624" s="14" t="s">
        <v>2285</v>
      </c>
      <c r="I624" s="1" t="s">
        <v>1102</v>
      </c>
      <c r="J624" s="9">
        <v>-1.3642031502219401</v>
      </c>
      <c r="K624" s="9">
        <v>3.1885492307638499E-2</v>
      </c>
      <c r="L624">
        <f>-LOG10(Table6[[#This Row],[Consortia FDR]])</f>
        <v>1.4964068731775817</v>
      </c>
    </row>
    <row r="625" spans="1:12" x14ac:dyDescent="0.35">
      <c r="A625" t="s">
        <v>1000</v>
      </c>
      <c r="B625" t="s">
        <v>1000</v>
      </c>
      <c r="C625" s="9">
        <v>2.0182532314542399E-2</v>
      </c>
      <c r="D625" s="21">
        <v>1.27607756912129</v>
      </c>
      <c r="E625" s="21">
        <v>3.1144222803532299E-2</v>
      </c>
      <c r="F625">
        <f>-LOG10(Table4[[#This Row],[Consortia FDR2]])</f>
        <v>1.5066225023672606</v>
      </c>
      <c r="H625" s="14" t="s">
        <v>1986</v>
      </c>
      <c r="I625" s="1" t="s">
        <v>794</v>
      </c>
      <c r="J625" s="9">
        <v>1.28058733987531</v>
      </c>
      <c r="K625" s="9">
        <v>3.1985534899716103E-2</v>
      </c>
      <c r="L625">
        <f>-LOG10(Table6[[#This Row],[Consortia FDR]])</f>
        <v>1.4950463821028157</v>
      </c>
    </row>
    <row r="626" spans="1:12" x14ac:dyDescent="0.35">
      <c r="A626" t="s">
        <v>2184</v>
      </c>
      <c r="B626" t="s">
        <v>350</v>
      </c>
      <c r="C626" s="9">
        <v>2.0225872438665801E-2</v>
      </c>
      <c r="D626" s="21">
        <v>-1.43641048063272</v>
      </c>
      <c r="E626" s="21">
        <v>3.1144222803532299E-2</v>
      </c>
      <c r="F626">
        <f>-LOG10(Table4[[#This Row],[Consortia FDR2]])</f>
        <v>1.5066225023672606</v>
      </c>
      <c r="H626" s="14" t="s">
        <v>1481</v>
      </c>
      <c r="I626" s="1" t="s">
        <v>232</v>
      </c>
      <c r="J626" s="9">
        <v>1.2090278717055301</v>
      </c>
      <c r="K626" s="9">
        <v>3.2100901482235898E-2</v>
      </c>
      <c r="L626">
        <f>-LOG10(Table6[[#This Row],[Consortia FDR]])</f>
        <v>1.4934827712317882</v>
      </c>
    </row>
    <row r="627" spans="1:12" x14ac:dyDescent="0.35">
      <c r="A627" t="s">
        <v>1649</v>
      </c>
      <c r="B627" t="s">
        <v>434</v>
      </c>
      <c r="C627" s="9">
        <v>2.5971615905944701E-2</v>
      </c>
      <c r="D627" s="21">
        <v>1.34528943762833</v>
      </c>
      <c r="E627" s="21">
        <v>3.1144222803532299E-2</v>
      </c>
      <c r="F627">
        <f>-LOG10(Table4[[#This Row],[Consortia FDR2]])</f>
        <v>1.5066225023672606</v>
      </c>
      <c r="H627" s="14" t="s">
        <v>1503</v>
      </c>
      <c r="I627" s="1" t="s">
        <v>952</v>
      </c>
      <c r="J627" s="9">
        <v>1.29841315176409</v>
      </c>
      <c r="K627" s="9">
        <v>3.2100901482235898E-2</v>
      </c>
      <c r="L627">
        <f>-LOG10(Table6[[#This Row],[Consortia FDR]])</f>
        <v>1.4934827712317882</v>
      </c>
    </row>
    <row r="628" spans="1:12" x14ac:dyDescent="0.35">
      <c r="A628" t="s">
        <v>1739</v>
      </c>
      <c r="B628" t="s">
        <v>1088</v>
      </c>
      <c r="C628" s="9">
        <v>3.1810646347277899E-2</v>
      </c>
      <c r="D628" s="21">
        <v>2.14785613177445</v>
      </c>
      <c r="E628" s="21">
        <v>3.1144222803532299E-2</v>
      </c>
      <c r="F628">
        <f>-LOG10(Table4[[#This Row],[Consortia FDR2]])</f>
        <v>1.5066225023672606</v>
      </c>
      <c r="H628" s="14" t="s">
        <v>1588</v>
      </c>
      <c r="I628" s="1" t="s">
        <v>1009</v>
      </c>
      <c r="J628" s="9">
        <v>1.29696388043566</v>
      </c>
      <c r="K628" s="9">
        <v>3.2281915651248903E-2</v>
      </c>
      <c r="L628">
        <f>-LOG10(Table6[[#This Row],[Consortia FDR]])</f>
        <v>1.491040701580653</v>
      </c>
    </row>
    <row r="629" spans="1:12" x14ac:dyDescent="0.35">
      <c r="A629" t="s">
        <v>2337</v>
      </c>
      <c r="B629" t="s">
        <v>670</v>
      </c>
      <c r="C629" s="9">
        <v>4.1938489741749303E-2</v>
      </c>
      <c r="D629" s="21">
        <v>2.2281994081963399</v>
      </c>
      <c r="E629" s="21">
        <v>3.1144222803532299E-2</v>
      </c>
      <c r="F629">
        <f>-LOG10(Table4[[#This Row],[Consortia FDR2]])</f>
        <v>1.5066225023672606</v>
      </c>
      <c r="H629" s="14" t="s">
        <v>1783</v>
      </c>
      <c r="I629" s="1" t="s">
        <v>1122</v>
      </c>
      <c r="J629" s="9">
        <v>1.72270777108837</v>
      </c>
      <c r="K629" s="9">
        <v>3.23024176097437E-2</v>
      </c>
      <c r="L629">
        <f>-LOG10(Table6[[#This Row],[Consortia FDR]])</f>
        <v>1.490764972551893</v>
      </c>
    </row>
    <row r="630" spans="1:12" x14ac:dyDescent="0.35">
      <c r="A630" t="s">
        <v>1931</v>
      </c>
      <c r="B630" t="s">
        <v>719</v>
      </c>
      <c r="C630" s="9">
        <v>4.49249141258454E-2</v>
      </c>
      <c r="D630" s="21">
        <v>1.36529533601972</v>
      </c>
      <c r="E630" s="21">
        <v>3.1144222803532299E-2</v>
      </c>
      <c r="F630">
        <f>-LOG10(Table4[[#This Row],[Consortia FDR2]])</f>
        <v>1.5066225023672606</v>
      </c>
      <c r="H630" s="14" t="s">
        <v>2071</v>
      </c>
      <c r="I630" s="1" t="s">
        <v>152</v>
      </c>
      <c r="J630" s="9">
        <v>-1.70826155557254</v>
      </c>
      <c r="K630" s="9">
        <v>3.2521354056040598E-2</v>
      </c>
      <c r="L630">
        <f>-LOG10(Table6[[#This Row],[Consortia FDR]])</f>
        <v>1.4878313804572971</v>
      </c>
    </row>
    <row r="631" spans="1:12" x14ac:dyDescent="0.35">
      <c r="A631" t="s">
        <v>2413</v>
      </c>
      <c r="B631" t="s">
        <v>1258</v>
      </c>
      <c r="C631" s="9">
        <v>4.8878369403843901E-2</v>
      </c>
      <c r="D631" s="21">
        <v>1.5605564554764699</v>
      </c>
      <c r="E631" s="21">
        <v>3.1144222803532299E-2</v>
      </c>
      <c r="F631">
        <f>-LOG10(Table4[[#This Row],[Consortia FDR2]])</f>
        <v>1.5066225023672606</v>
      </c>
      <c r="H631" s="14" t="s">
        <v>2142</v>
      </c>
      <c r="I631" s="1" t="s">
        <v>280</v>
      </c>
      <c r="J631" s="9">
        <v>1.47503485136646</v>
      </c>
      <c r="K631" s="9">
        <v>3.2562021928100197E-2</v>
      </c>
      <c r="L631">
        <f>-LOG10(Table6[[#This Row],[Consortia FDR]])</f>
        <v>1.4872886355717458</v>
      </c>
    </row>
    <row r="632" spans="1:12" x14ac:dyDescent="0.35">
      <c r="A632" t="s">
        <v>1532</v>
      </c>
      <c r="B632" t="s">
        <v>973</v>
      </c>
      <c r="C632" s="9">
        <v>1.7216953614423099E-2</v>
      </c>
      <c r="D632" s="21">
        <v>1.4023512307850099</v>
      </c>
      <c r="E632" s="21">
        <v>3.1152828112218402E-2</v>
      </c>
      <c r="F632">
        <f>-LOG10(Table4[[#This Row],[Consortia FDR2]])</f>
        <v>1.5065025211467604</v>
      </c>
      <c r="H632" s="14" t="s">
        <v>1147</v>
      </c>
      <c r="I632" s="1" t="s">
        <v>1147</v>
      </c>
      <c r="J632" s="9">
        <v>1.42404794013067</v>
      </c>
      <c r="K632" s="9">
        <v>3.26431576723848E-2</v>
      </c>
      <c r="L632">
        <f>-LOG10(Table6[[#This Row],[Consortia FDR]])</f>
        <v>1.4862078372538894</v>
      </c>
    </row>
    <row r="633" spans="1:12" x14ac:dyDescent="0.35">
      <c r="A633" t="s">
        <v>1742</v>
      </c>
      <c r="B633" t="s">
        <v>540</v>
      </c>
      <c r="C633" s="9">
        <v>3.1985534899716103E-2</v>
      </c>
      <c r="D633" s="21">
        <v>1.2392724395163</v>
      </c>
      <c r="E633" s="21">
        <v>3.1152828112218402E-2</v>
      </c>
      <c r="F633">
        <f>-LOG10(Table4[[#This Row],[Consortia FDR2]])</f>
        <v>1.5065025211467604</v>
      </c>
      <c r="H633" s="14" t="s">
        <v>244</v>
      </c>
      <c r="I633" s="1" t="s">
        <v>244</v>
      </c>
      <c r="J633" s="9">
        <v>1.5509019214806601</v>
      </c>
      <c r="K633" s="9">
        <v>3.2692243945233602E-2</v>
      </c>
      <c r="L633">
        <f>-LOG10(Table6[[#This Row],[Consortia FDR]])</f>
        <v>1.4855552690927218</v>
      </c>
    </row>
    <row r="634" spans="1:12" x14ac:dyDescent="0.35">
      <c r="A634" t="s">
        <v>2294</v>
      </c>
      <c r="B634" t="s">
        <v>583</v>
      </c>
      <c r="C634" s="9">
        <v>3.4837658720141697E-2</v>
      </c>
      <c r="D634" s="21">
        <v>1.48303108768345</v>
      </c>
      <c r="E634" s="21">
        <v>3.11613159966798E-2</v>
      </c>
      <c r="F634">
        <f>-LOG10(Table4[[#This Row],[Consortia FDR2]])</f>
        <v>1.506384209599354</v>
      </c>
      <c r="H634" s="14" t="s">
        <v>1974</v>
      </c>
      <c r="I634" s="1" t="s">
        <v>773</v>
      </c>
      <c r="J634" s="9">
        <v>1.7070717281312899</v>
      </c>
      <c r="K634" s="9">
        <v>3.2705171082309997E-2</v>
      </c>
      <c r="L634">
        <f>-LOG10(Table6[[#This Row],[Consortia FDR]])</f>
        <v>1.4853835747109227</v>
      </c>
    </row>
    <row r="635" spans="1:12" x14ac:dyDescent="0.35">
      <c r="A635" t="s">
        <v>2373</v>
      </c>
      <c r="B635" t="s">
        <v>1228</v>
      </c>
      <c r="C635" s="9">
        <v>4.5434504623101599E-2</v>
      </c>
      <c r="D635" s="21">
        <v>1.28406408098466</v>
      </c>
      <c r="E635" s="21">
        <v>3.1440614204785299E-2</v>
      </c>
      <c r="F635">
        <f>-LOG10(Table4[[#This Row],[Consortia FDR2]])</f>
        <v>1.5025089784359533</v>
      </c>
      <c r="H635" s="14" t="s">
        <v>2089</v>
      </c>
      <c r="I635" s="1" t="s">
        <v>192</v>
      </c>
      <c r="J635" s="9">
        <v>1.42377026554974</v>
      </c>
      <c r="K635" s="9">
        <v>3.2767228685187201E-2</v>
      </c>
      <c r="L635">
        <f>-LOG10(Table6[[#This Row],[Consortia FDR]])</f>
        <v>1.4845602878707733</v>
      </c>
    </row>
    <row r="636" spans="1:12" x14ac:dyDescent="0.35">
      <c r="A636" t="s">
        <v>1950</v>
      </c>
      <c r="B636" t="s">
        <v>744</v>
      </c>
      <c r="C636" s="9">
        <v>4.5872004797698901E-2</v>
      </c>
      <c r="D636" s="21">
        <v>2.6426639262698699</v>
      </c>
      <c r="E636" s="21">
        <v>3.1440614204785299E-2</v>
      </c>
      <c r="F636">
        <f>-LOG10(Table4[[#This Row],[Consortia FDR2]])</f>
        <v>1.5025089784359533</v>
      </c>
      <c r="H636" s="14" t="s">
        <v>1578</v>
      </c>
      <c r="I636" s="1" t="s">
        <v>15</v>
      </c>
      <c r="J636" s="9">
        <v>1.52893038560085</v>
      </c>
      <c r="K636" s="9">
        <v>3.2767228685187201E-2</v>
      </c>
      <c r="L636">
        <f>-LOG10(Table6[[#This Row],[Consortia FDR]])</f>
        <v>1.4845602878707733</v>
      </c>
    </row>
    <row r="637" spans="1:12" x14ac:dyDescent="0.35">
      <c r="A637" t="s">
        <v>2094</v>
      </c>
      <c r="B637" t="s">
        <v>202</v>
      </c>
      <c r="C637" s="9">
        <v>1.1487313519013701E-2</v>
      </c>
      <c r="D637" s="21">
        <v>-1.24910387608303</v>
      </c>
      <c r="E637" s="21">
        <v>3.1463743000994797E-2</v>
      </c>
      <c r="F637">
        <f>-LOG10(Table4[[#This Row],[Consortia FDR2]])</f>
        <v>1.5021896139446627</v>
      </c>
      <c r="H637" s="14" t="s">
        <v>747</v>
      </c>
      <c r="I637" s="1" t="s">
        <v>747</v>
      </c>
      <c r="J637" s="9">
        <v>1.9197723024090001</v>
      </c>
      <c r="K637" s="9">
        <v>3.2767228685187201E-2</v>
      </c>
      <c r="L637">
        <f>-LOG10(Table6[[#This Row],[Consortia FDR]])</f>
        <v>1.4845602878707733</v>
      </c>
    </row>
    <row r="638" spans="1:12" x14ac:dyDescent="0.35">
      <c r="A638" t="s">
        <v>1371</v>
      </c>
      <c r="B638" t="s">
        <v>2</v>
      </c>
      <c r="C638" s="9">
        <v>5.34441755549191E-3</v>
      </c>
      <c r="D638" s="21">
        <v>1.29179673341554</v>
      </c>
      <c r="E638" s="21">
        <v>3.1588227738382997E-2</v>
      </c>
      <c r="F638">
        <f>-LOG10(Table4[[#This Row],[Consortia FDR2]])</f>
        <v>1.5004747395596165</v>
      </c>
      <c r="H638" s="14" t="s">
        <v>1561</v>
      </c>
      <c r="I638" s="1" t="s">
        <v>329</v>
      </c>
      <c r="J638" s="9">
        <v>1.39396721163764</v>
      </c>
      <c r="K638" s="9">
        <v>3.2850044547625003E-2</v>
      </c>
      <c r="L638">
        <f>-LOG10(Table6[[#This Row],[Consortia FDR]])</f>
        <v>1.4834640371612902</v>
      </c>
    </row>
    <row r="639" spans="1:12" x14ac:dyDescent="0.35">
      <c r="A639" t="s">
        <v>652</v>
      </c>
      <c r="B639" t="s">
        <v>652</v>
      </c>
      <c r="C639" s="9">
        <v>4.0276955097190301E-2</v>
      </c>
      <c r="D639" s="21">
        <v>1.26588666415831</v>
      </c>
      <c r="E639" s="21">
        <v>3.1607981744234001E-2</v>
      </c>
      <c r="F639">
        <f>-LOG10(Table4[[#This Row],[Consortia FDR2]])</f>
        <v>1.5002032341612319</v>
      </c>
      <c r="H639" s="14" t="s">
        <v>343</v>
      </c>
      <c r="I639" s="1" t="s">
        <v>343</v>
      </c>
      <c r="J639" s="9">
        <v>1.3964582547925699</v>
      </c>
      <c r="K639" s="9">
        <v>3.2850044547625003E-2</v>
      </c>
      <c r="L639">
        <f>-LOG10(Table6[[#This Row],[Consortia FDR]])</f>
        <v>1.4834640371612902</v>
      </c>
    </row>
    <row r="640" spans="1:12" x14ac:dyDescent="0.35">
      <c r="A640" t="s">
        <v>2334</v>
      </c>
      <c r="B640" t="s">
        <v>1179</v>
      </c>
      <c r="C640" s="9">
        <v>4.1624949204304998E-2</v>
      </c>
      <c r="D640" s="21">
        <v>1.33528899190413</v>
      </c>
      <c r="E640" s="21">
        <v>3.1607981744234001E-2</v>
      </c>
      <c r="F640">
        <f>-LOG10(Table4[[#This Row],[Consortia FDR2]])</f>
        <v>1.5002032341612319</v>
      </c>
      <c r="H640" s="14" t="s">
        <v>2303</v>
      </c>
      <c r="I640" s="1" t="s">
        <v>1132</v>
      </c>
      <c r="J640" s="9">
        <v>1.35336533915946</v>
      </c>
      <c r="K640" s="9">
        <v>3.2850044547625003E-2</v>
      </c>
      <c r="L640">
        <f>-LOG10(Table6[[#This Row],[Consortia FDR]])</f>
        <v>1.4834640371612902</v>
      </c>
    </row>
    <row r="641" spans="1:12" x14ac:dyDescent="0.35">
      <c r="A641" t="s">
        <v>2227</v>
      </c>
      <c r="B641" t="s">
        <v>1040</v>
      </c>
      <c r="C641" s="9">
        <v>2.5600811805878702E-2</v>
      </c>
      <c r="D641" s="21">
        <v>-2.2894587941040498</v>
      </c>
      <c r="E641" s="21">
        <v>3.1808235884532299E-2</v>
      </c>
      <c r="F641">
        <f>-LOG10(Table4[[#This Row],[Consortia FDR2]])</f>
        <v>1.4974604166159393</v>
      </c>
      <c r="H641" s="14" t="s">
        <v>1806</v>
      </c>
      <c r="I641" s="1" t="s">
        <v>1143</v>
      </c>
      <c r="J641" s="9">
        <v>2.6199674992783999</v>
      </c>
      <c r="K641" s="9">
        <v>3.3079938221619601E-2</v>
      </c>
      <c r="L641">
        <f>-LOG10(Table6[[#This Row],[Consortia FDR]])</f>
        <v>1.4804353101846288</v>
      </c>
    </row>
    <row r="642" spans="1:12" x14ac:dyDescent="0.35">
      <c r="A642" t="s">
        <v>2032</v>
      </c>
      <c r="B642" t="s">
        <v>72</v>
      </c>
      <c r="C642" s="9">
        <v>2.45360307287546E-3</v>
      </c>
      <c r="D642" s="21">
        <v>-1.3647630483131401</v>
      </c>
      <c r="E642" s="21">
        <v>3.1810646347277899E-2</v>
      </c>
      <c r="F642">
        <f>-LOG10(Table4[[#This Row],[Consortia FDR2]])</f>
        <v>1.49742750655424</v>
      </c>
      <c r="H642" s="14" t="s">
        <v>1385</v>
      </c>
      <c r="I642" s="1" t="s">
        <v>127</v>
      </c>
      <c r="J642" s="9">
        <v>1.4702170981826701</v>
      </c>
      <c r="K642" s="9">
        <v>3.3138552856582203E-2</v>
      </c>
      <c r="L642">
        <f>-LOG10(Table6[[#This Row],[Consortia FDR]])</f>
        <v>1.4796664609173915</v>
      </c>
    </row>
    <row r="643" spans="1:12" x14ac:dyDescent="0.35">
      <c r="A643" t="s">
        <v>2047</v>
      </c>
      <c r="B643" t="s">
        <v>104</v>
      </c>
      <c r="C643" s="9">
        <v>4.9133668790894598E-3</v>
      </c>
      <c r="D643" s="21">
        <v>-1.5563811638954399</v>
      </c>
      <c r="E643" s="21">
        <v>3.1810646347277899E-2</v>
      </c>
      <c r="F643">
        <f>-LOG10(Table4[[#This Row],[Consortia FDR2]])</f>
        <v>1.49742750655424</v>
      </c>
      <c r="H643" s="14" t="s">
        <v>2248</v>
      </c>
      <c r="I643" s="1" t="s">
        <v>475</v>
      </c>
      <c r="J643" s="9">
        <v>1.90578193429797</v>
      </c>
      <c r="K643" s="9">
        <v>3.3138552856582203E-2</v>
      </c>
      <c r="L643">
        <f>-LOG10(Table6[[#This Row],[Consortia FDR]])</f>
        <v>1.4796664609173915</v>
      </c>
    </row>
    <row r="644" spans="1:12" x14ac:dyDescent="0.35">
      <c r="A644" t="s">
        <v>2149</v>
      </c>
      <c r="B644" t="s">
        <v>965</v>
      </c>
      <c r="C644" s="9">
        <v>1.70991297534187E-2</v>
      </c>
      <c r="D644" s="21">
        <v>-1.57302768708356</v>
      </c>
      <c r="E644" s="21">
        <v>3.1810646347277899E-2</v>
      </c>
      <c r="F644">
        <f>-LOG10(Table4[[#This Row],[Consortia FDR2]])</f>
        <v>1.49742750655424</v>
      </c>
      <c r="H644" s="14" t="s">
        <v>2230</v>
      </c>
      <c r="I644" s="1" t="s">
        <v>437</v>
      </c>
      <c r="J644" s="9">
        <v>2.8710540232667299</v>
      </c>
      <c r="K644" s="9">
        <v>3.3151388544252799E-2</v>
      </c>
      <c r="L644">
        <f>-LOG10(Table6[[#This Row],[Consortia FDR]])</f>
        <v>1.47949827647557</v>
      </c>
    </row>
    <row r="645" spans="1:12" x14ac:dyDescent="0.35">
      <c r="A645" t="s">
        <v>968</v>
      </c>
      <c r="B645" t="s">
        <v>968</v>
      </c>
      <c r="C645" s="9">
        <v>1.70991297534187E-2</v>
      </c>
      <c r="D645" s="21">
        <v>1.7931355733894501</v>
      </c>
      <c r="E645" s="21">
        <v>3.1810646347277899E-2</v>
      </c>
      <c r="F645">
        <f>-LOG10(Table4[[#This Row],[Consortia FDR2]])</f>
        <v>1.49742750655424</v>
      </c>
      <c r="H645" s="14" t="s">
        <v>1971</v>
      </c>
      <c r="I645" s="1" t="s">
        <v>767</v>
      </c>
      <c r="J645" s="9">
        <v>1.77584972131298</v>
      </c>
      <c r="K645" s="9">
        <v>3.3151388544252799E-2</v>
      </c>
      <c r="L645">
        <f>-LOG10(Table6[[#This Row],[Consortia FDR]])</f>
        <v>1.47949827647557</v>
      </c>
    </row>
    <row r="646" spans="1:12" x14ac:dyDescent="0.35">
      <c r="A646" t="s">
        <v>1724</v>
      </c>
      <c r="B646" t="s">
        <v>523</v>
      </c>
      <c r="C646" s="9">
        <v>3.1144222803532299E-2</v>
      </c>
      <c r="D646" s="21">
        <v>1.4415077860243799</v>
      </c>
      <c r="E646" s="21">
        <v>3.1810646347277899E-2</v>
      </c>
      <c r="F646">
        <f>-LOG10(Table4[[#This Row],[Consortia FDR2]])</f>
        <v>1.49742750655424</v>
      </c>
      <c r="H646" s="14" t="s">
        <v>1315</v>
      </c>
      <c r="I646" s="1" t="s">
        <v>829</v>
      </c>
      <c r="J646" s="9">
        <v>1.28003108195922</v>
      </c>
      <c r="K646" s="9">
        <v>3.3197992529728299E-2</v>
      </c>
      <c r="L646">
        <f>-LOG10(Table6[[#This Row],[Consortia FDR]])</f>
        <v>1.4788881771279145</v>
      </c>
    </row>
    <row r="647" spans="1:12" x14ac:dyDescent="0.35">
      <c r="A647" t="s">
        <v>1774</v>
      </c>
      <c r="B647" t="s">
        <v>576</v>
      </c>
      <c r="C647" s="9">
        <v>3.4673781943955602E-2</v>
      </c>
      <c r="D647" s="21">
        <v>1.62338764894619</v>
      </c>
      <c r="E647" s="21">
        <v>3.1810646347277899E-2</v>
      </c>
      <c r="F647">
        <f>-LOG10(Table4[[#This Row],[Consortia FDR2]])</f>
        <v>1.49742750655424</v>
      </c>
      <c r="H647" s="14" t="s">
        <v>2150</v>
      </c>
      <c r="I647" s="1" t="s">
        <v>966</v>
      </c>
      <c r="J647" s="9">
        <v>1.2496565154845001</v>
      </c>
      <c r="K647" s="9">
        <v>3.3197992529728299E-2</v>
      </c>
      <c r="L647">
        <f>-LOG10(Table6[[#This Row],[Consortia FDR]])</f>
        <v>1.4788881771279145</v>
      </c>
    </row>
    <row r="648" spans="1:12" x14ac:dyDescent="0.35">
      <c r="A648" t="s">
        <v>2285</v>
      </c>
      <c r="B648" t="s">
        <v>1102</v>
      </c>
      <c r="C648" s="9">
        <v>3.3399399235590398E-2</v>
      </c>
      <c r="D648" s="21">
        <v>-1.3642031502219401</v>
      </c>
      <c r="E648" s="21">
        <v>3.1885492307638499E-2</v>
      </c>
      <c r="F648">
        <f>-LOG10(Table4[[#This Row],[Consortia FDR2]])</f>
        <v>1.4964068731775817</v>
      </c>
      <c r="H648" s="14" t="s">
        <v>2173</v>
      </c>
      <c r="I648" s="1" t="s">
        <v>330</v>
      </c>
      <c r="J648" s="9">
        <v>-1.2395342416508901</v>
      </c>
      <c r="K648" s="9">
        <v>3.3197992529728299E-2</v>
      </c>
      <c r="L648">
        <f>-LOG10(Table6[[#This Row],[Consortia FDR]])</f>
        <v>1.4788881771279145</v>
      </c>
    </row>
    <row r="649" spans="1:12" x14ac:dyDescent="0.35">
      <c r="A649" t="s">
        <v>1986</v>
      </c>
      <c r="B649" t="s">
        <v>794</v>
      </c>
      <c r="C649" s="9">
        <v>4.8828680917403E-2</v>
      </c>
      <c r="D649" s="21">
        <v>1.28058733987531</v>
      </c>
      <c r="E649" s="21">
        <v>3.1985534899716103E-2</v>
      </c>
      <c r="F649">
        <f>-LOG10(Table4[[#This Row],[Consortia FDR2]])</f>
        <v>1.4950463821028157</v>
      </c>
      <c r="H649" s="14" t="s">
        <v>2185</v>
      </c>
      <c r="I649" s="1" t="s">
        <v>351</v>
      </c>
      <c r="J649" s="9">
        <v>-1.25326759864795</v>
      </c>
      <c r="K649" s="9">
        <v>3.3288538941966803E-2</v>
      </c>
      <c r="L649">
        <f>-LOG10(Table6[[#This Row],[Consortia FDR]])</f>
        <v>1.4777052659237271</v>
      </c>
    </row>
    <row r="650" spans="1:12" x14ac:dyDescent="0.35">
      <c r="A650" t="s">
        <v>1481</v>
      </c>
      <c r="B650" t="s">
        <v>232</v>
      </c>
      <c r="C650" s="9">
        <v>1.3603222933393E-2</v>
      </c>
      <c r="D650" s="21">
        <v>1.2090278717055301</v>
      </c>
      <c r="E650" s="21">
        <v>3.2100901482235898E-2</v>
      </c>
      <c r="F650">
        <f>-LOG10(Table4[[#This Row],[Consortia FDR2]])</f>
        <v>1.4934827712317882</v>
      </c>
      <c r="H650" s="14" t="s">
        <v>2320</v>
      </c>
      <c r="I650" s="1" t="s">
        <v>642</v>
      </c>
      <c r="J650" s="9">
        <v>1.29240528743088</v>
      </c>
      <c r="K650" s="9">
        <v>3.3381559871202601E-2</v>
      </c>
      <c r="L650">
        <f>-LOG10(Table6[[#This Row],[Consortia FDR]])</f>
        <v>1.4764933732401289</v>
      </c>
    </row>
    <row r="651" spans="1:12" x14ac:dyDescent="0.35">
      <c r="A651" t="s">
        <v>1503</v>
      </c>
      <c r="B651" t="s">
        <v>952</v>
      </c>
      <c r="C651" s="9">
        <v>1.56243060968422E-2</v>
      </c>
      <c r="D651" s="21">
        <v>1.29841315176409</v>
      </c>
      <c r="E651" s="21">
        <v>3.2100901482235898E-2</v>
      </c>
      <c r="F651">
        <f>-LOG10(Table4[[#This Row],[Consortia FDR2]])</f>
        <v>1.4934827712317882</v>
      </c>
      <c r="H651" s="14" t="s">
        <v>2096</v>
      </c>
      <c r="I651" s="1" t="s">
        <v>918</v>
      </c>
      <c r="J651" s="9">
        <v>-1.2921716326955901</v>
      </c>
      <c r="K651" s="9">
        <v>3.3399399235590398E-2</v>
      </c>
      <c r="L651">
        <f>-LOG10(Table6[[#This Row],[Consortia FDR]])</f>
        <v>1.4762613448954571</v>
      </c>
    </row>
    <row r="652" spans="1:12" x14ac:dyDescent="0.35">
      <c r="A652" t="s">
        <v>1588</v>
      </c>
      <c r="B652" t="s">
        <v>1009</v>
      </c>
      <c r="C652" s="9">
        <v>2.1800056410031701E-2</v>
      </c>
      <c r="D652" s="21">
        <v>1.29696388043566</v>
      </c>
      <c r="E652" s="21">
        <v>3.2281915651248903E-2</v>
      </c>
      <c r="F652">
        <f>-LOG10(Table4[[#This Row],[Consortia FDR2]])</f>
        <v>1.491040701580653</v>
      </c>
      <c r="H652" s="14" t="s">
        <v>2146</v>
      </c>
      <c r="I652" s="1" t="s">
        <v>962</v>
      </c>
      <c r="J652" s="9">
        <v>1.3843047446800201</v>
      </c>
      <c r="K652" s="9">
        <v>3.3399399235590398E-2</v>
      </c>
      <c r="L652">
        <f>-LOG10(Table6[[#This Row],[Consortia FDR]])</f>
        <v>1.4762613448954571</v>
      </c>
    </row>
    <row r="653" spans="1:12" x14ac:dyDescent="0.35">
      <c r="A653" t="s">
        <v>1783</v>
      </c>
      <c r="B653" t="s">
        <v>1122</v>
      </c>
      <c r="C653" s="9">
        <v>3.4956822144201601E-2</v>
      </c>
      <c r="D653" s="21">
        <v>1.72270777108837</v>
      </c>
      <c r="E653" s="21">
        <v>3.23024176097437E-2</v>
      </c>
      <c r="F653">
        <f>-LOG10(Table4[[#This Row],[Consortia FDR2]])</f>
        <v>1.490764972551893</v>
      </c>
      <c r="H653" s="14" t="s">
        <v>2167</v>
      </c>
      <c r="I653" s="1" t="s">
        <v>985</v>
      </c>
      <c r="J653" s="9">
        <v>1.5957487618130399</v>
      </c>
      <c r="K653" s="9">
        <v>3.3399399235590398E-2</v>
      </c>
      <c r="L653">
        <f>-LOG10(Table6[[#This Row],[Consortia FDR]])</f>
        <v>1.4762613448954571</v>
      </c>
    </row>
    <row r="654" spans="1:12" x14ac:dyDescent="0.35">
      <c r="A654" t="s">
        <v>2071</v>
      </c>
      <c r="B654" t="s">
        <v>152</v>
      </c>
      <c r="C654" s="9">
        <v>6.9535754753748498E-3</v>
      </c>
      <c r="D654" s="21">
        <v>-1.70826155557254</v>
      </c>
      <c r="E654" s="21">
        <v>3.2521354056040598E-2</v>
      </c>
      <c r="F654">
        <f>-LOG10(Table4[[#This Row],[Consortia FDR2]])</f>
        <v>1.4878313804572971</v>
      </c>
      <c r="H654" s="14" t="s">
        <v>2232</v>
      </c>
      <c r="I654" s="1" t="s">
        <v>440</v>
      </c>
      <c r="J654" s="9">
        <v>-1.3838388200801</v>
      </c>
      <c r="K654" s="9">
        <v>3.3399399235590398E-2</v>
      </c>
      <c r="L654">
        <f>-LOG10(Table6[[#This Row],[Consortia FDR]])</f>
        <v>1.4762613448954571</v>
      </c>
    </row>
    <row r="655" spans="1:12" x14ac:dyDescent="0.35">
      <c r="A655" t="s">
        <v>2142</v>
      </c>
      <c r="B655" t="s">
        <v>280</v>
      </c>
      <c r="C655" s="9">
        <v>1.6248921456589099E-2</v>
      </c>
      <c r="D655" s="21">
        <v>1.47503485136646</v>
      </c>
      <c r="E655" s="21">
        <v>3.2562021928100197E-2</v>
      </c>
      <c r="F655">
        <f>-LOG10(Table4[[#This Row],[Consortia FDR2]])</f>
        <v>1.4872886355717458</v>
      </c>
      <c r="H655" s="14" t="s">
        <v>473</v>
      </c>
      <c r="I655" s="1" t="s">
        <v>473</v>
      </c>
      <c r="J655" s="9">
        <v>1.4104207517012599</v>
      </c>
      <c r="K655" s="9">
        <v>3.3399399235590398E-2</v>
      </c>
      <c r="L655">
        <f>-LOG10(Table6[[#This Row],[Consortia FDR]])</f>
        <v>1.4762613448954571</v>
      </c>
    </row>
    <row r="656" spans="1:12" x14ac:dyDescent="0.35">
      <c r="A656" t="s">
        <v>1147</v>
      </c>
      <c r="B656" t="s">
        <v>1147</v>
      </c>
      <c r="C656" s="9">
        <v>3.7165783542924997E-2</v>
      </c>
      <c r="D656" s="21">
        <v>1.42404794013067</v>
      </c>
      <c r="E656" s="21">
        <v>3.26431576723848E-2</v>
      </c>
      <c r="F656">
        <f>-LOG10(Table4[[#This Row],[Consortia FDR2]])</f>
        <v>1.4862078372538894</v>
      </c>
      <c r="H656" s="14" t="s">
        <v>1707</v>
      </c>
      <c r="I656" s="1" t="s">
        <v>506</v>
      </c>
      <c r="J656" s="9">
        <v>1.42326736904405</v>
      </c>
      <c r="K656" s="9">
        <v>3.3399399235590398E-2</v>
      </c>
      <c r="L656">
        <f>-LOG10(Table6[[#This Row],[Consortia FDR]])</f>
        <v>1.4762613448954571</v>
      </c>
    </row>
    <row r="657" spans="1:12" x14ac:dyDescent="0.35">
      <c r="A657" t="s">
        <v>244</v>
      </c>
      <c r="B657" t="s">
        <v>244</v>
      </c>
      <c r="C657" s="9">
        <v>1.44421631793555E-2</v>
      </c>
      <c r="D657" s="21">
        <v>1.5509019214806601</v>
      </c>
      <c r="E657" s="21">
        <v>3.2692243945233602E-2</v>
      </c>
      <c r="F657">
        <f>-LOG10(Table4[[#This Row],[Consortia FDR2]])</f>
        <v>1.4855552690927218</v>
      </c>
      <c r="H657" s="14" t="s">
        <v>1916</v>
      </c>
      <c r="I657" s="1" t="s">
        <v>1213</v>
      </c>
      <c r="J657" s="9">
        <v>1.7991838897769199</v>
      </c>
      <c r="K657" s="9">
        <v>3.3399399235590398E-2</v>
      </c>
      <c r="L657">
        <f>-LOG10(Table6[[#This Row],[Consortia FDR]])</f>
        <v>1.4762613448954571</v>
      </c>
    </row>
    <row r="658" spans="1:12" x14ac:dyDescent="0.35">
      <c r="A658" t="s">
        <v>1974</v>
      </c>
      <c r="B658" t="s">
        <v>773</v>
      </c>
      <c r="C658" s="9">
        <v>4.7523702610525097E-2</v>
      </c>
      <c r="D658" s="21">
        <v>1.7070717281312899</v>
      </c>
      <c r="E658" s="21">
        <v>3.2705171082309997E-2</v>
      </c>
      <c r="F658">
        <f>-LOG10(Table4[[#This Row],[Consortia FDR2]])</f>
        <v>1.4853835747109227</v>
      </c>
      <c r="H658" s="14" t="s">
        <v>2099</v>
      </c>
      <c r="I658" s="1" t="s">
        <v>206</v>
      </c>
      <c r="J658" s="9">
        <v>1.4811608054679</v>
      </c>
      <c r="K658" s="9">
        <v>3.37648224149808E-2</v>
      </c>
      <c r="L658">
        <f>-LOG10(Table6[[#This Row],[Consortia FDR]])</f>
        <v>1.4715355300959303</v>
      </c>
    </row>
    <row r="659" spans="1:12" x14ac:dyDescent="0.35">
      <c r="A659" t="s">
        <v>2089</v>
      </c>
      <c r="B659" t="s">
        <v>192</v>
      </c>
      <c r="C659" s="9">
        <v>1.07441726177612E-2</v>
      </c>
      <c r="D659" s="21">
        <v>1.42377026554974</v>
      </c>
      <c r="E659" s="21">
        <v>3.2767228685187201E-2</v>
      </c>
      <c r="F659">
        <f>-LOG10(Table4[[#This Row],[Consortia FDR2]])</f>
        <v>1.4845602878707733</v>
      </c>
      <c r="H659" s="14" t="s">
        <v>286</v>
      </c>
      <c r="I659" s="1" t="s">
        <v>286</v>
      </c>
      <c r="J659" s="9">
        <v>1.3329221645451299</v>
      </c>
      <c r="K659" s="9">
        <v>3.37648224149808E-2</v>
      </c>
      <c r="L659">
        <f>-LOG10(Table6[[#This Row],[Consortia FDR]])</f>
        <v>1.4715355300959303</v>
      </c>
    </row>
    <row r="660" spans="1:12" x14ac:dyDescent="0.35">
      <c r="A660" t="s">
        <v>1578</v>
      </c>
      <c r="B660" t="s">
        <v>15</v>
      </c>
      <c r="C660" s="9">
        <v>2.0572193606228799E-2</v>
      </c>
      <c r="D660" s="21">
        <v>1.52893038560085</v>
      </c>
      <c r="E660" s="21">
        <v>3.2767228685187201E-2</v>
      </c>
      <c r="F660">
        <f>-LOG10(Table4[[#This Row],[Consortia FDR2]])</f>
        <v>1.4845602878707733</v>
      </c>
      <c r="H660" s="14" t="s">
        <v>1531</v>
      </c>
      <c r="I660" s="1" t="s">
        <v>8</v>
      </c>
      <c r="J660" s="9">
        <v>2.4096237113583499</v>
      </c>
      <c r="K660" s="9">
        <v>3.37648224149808E-2</v>
      </c>
      <c r="L660">
        <f>-LOG10(Table6[[#This Row],[Consortia FDR]])</f>
        <v>1.4715355300959303</v>
      </c>
    </row>
    <row r="661" spans="1:12" x14ac:dyDescent="0.35">
      <c r="A661" t="s">
        <v>747</v>
      </c>
      <c r="B661" t="s">
        <v>747</v>
      </c>
      <c r="C661" s="9">
        <v>4.61472983028429E-2</v>
      </c>
      <c r="D661" s="21">
        <v>1.9197723024090001</v>
      </c>
      <c r="E661" s="21">
        <v>3.2767228685187201E-2</v>
      </c>
      <c r="F661">
        <f>-LOG10(Table4[[#This Row],[Consortia FDR2]])</f>
        <v>1.4845602878707733</v>
      </c>
      <c r="H661" s="14" t="s">
        <v>2411</v>
      </c>
      <c r="I661" s="1" t="s">
        <v>1255</v>
      </c>
      <c r="J661" s="9">
        <v>2.1883631676596198</v>
      </c>
      <c r="K661" s="9">
        <v>3.37648224149808E-2</v>
      </c>
      <c r="L661">
        <f>-LOG10(Table6[[#This Row],[Consortia FDR]])</f>
        <v>1.4715355300959303</v>
      </c>
    </row>
    <row r="662" spans="1:12" x14ac:dyDescent="0.35">
      <c r="A662" t="s">
        <v>1561</v>
      </c>
      <c r="B662" t="s">
        <v>329</v>
      </c>
      <c r="C662" s="9">
        <v>1.8624849079572001E-2</v>
      </c>
      <c r="D662" s="21">
        <v>1.39396721163764</v>
      </c>
      <c r="E662" s="21">
        <v>3.2850044547625003E-2</v>
      </c>
      <c r="F662">
        <f>-LOG10(Table4[[#This Row],[Consortia FDR2]])</f>
        <v>1.4834640371612902</v>
      </c>
      <c r="H662" s="14" t="s">
        <v>1570</v>
      </c>
      <c r="I662" s="1" t="s">
        <v>339</v>
      </c>
      <c r="J662" s="9">
        <v>2.3111102148682598</v>
      </c>
      <c r="K662" s="9">
        <v>3.3852501739463199E-2</v>
      </c>
      <c r="L662">
        <f>-LOG10(Table6[[#This Row],[Consortia FDR]])</f>
        <v>1.4704092309228092</v>
      </c>
    </row>
    <row r="663" spans="1:12" x14ac:dyDescent="0.35">
      <c r="A663" t="s">
        <v>343</v>
      </c>
      <c r="B663" t="s">
        <v>343</v>
      </c>
      <c r="C663" s="9">
        <v>1.95593459628528E-2</v>
      </c>
      <c r="D663" s="21">
        <v>1.3964582547925699</v>
      </c>
      <c r="E663" s="21">
        <v>3.2850044547625003E-2</v>
      </c>
      <c r="F663">
        <f>-LOG10(Table4[[#This Row],[Consortia FDR2]])</f>
        <v>1.4834640371612902</v>
      </c>
      <c r="H663" s="14" t="s">
        <v>1708</v>
      </c>
      <c r="I663" s="1" t="s">
        <v>1076</v>
      </c>
      <c r="J663" s="9">
        <v>1.3784779026148799</v>
      </c>
      <c r="K663" s="9">
        <v>3.3889434779997299E-2</v>
      </c>
      <c r="L663">
        <f>-LOG10(Table6[[#This Row],[Consortia FDR]])</f>
        <v>1.4699356744194898</v>
      </c>
    </row>
    <row r="664" spans="1:12" x14ac:dyDescent="0.35">
      <c r="A664" t="s">
        <v>2303</v>
      </c>
      <c r="B664" t="s">
        <v>1132</v>
      </c>
      <c r="C664" s="9">
        <v>3.5679867488339803E-2</v>
      </c>
      <c r="D664" s="21">
        <v>1.35336533915946</v>
      </c>
      <c r="E664" s="21">
        <v>3.2850044547625003E-2</v>
      </c>
      <c r="F664">
        <f>-LOG10(Table4[[#This Row],[Consortia FDR2]])</f>
        <v>1.4834640371612902</v>
      </c>
      <c r="H664" s="14" t="s">
        <v>2154</v>
      </c>
      <c r="I664" s="1" t="s">
        <v>296</v>
      </c>
      <c r="J664" s="9">
        <v>1.2564532993921</v>
      </c>
      <c r="K664" s="9">
        <v>3.39341807879611E-2</v>
      </c>
      <c r="L664">
        <f>-LOG10(Table6[[#This Row],[Consortia FDR]])</f>
        <v>1.4693626307383887</v>
      </c>
    </row>
    <row r="665" spans="1:12" x14ac:dyDescent="0.35">
      <c r="A665" t="s">
        <v>1806</v>
      </c>
      <c r="B665" t="s">
        <v>1143</v>
      </c>
      <c r="C665" s="9">
        <v>3.65314284965821E-2</v>
      </c>
      <c r="D665" s="21">
        <v>2.6199674992783999</v>
      </c>
      <c r="E665" s="21">
        <v>3.3079938221619601E-2</v>
      </c>
      <c r="F665">
        <f>-LOG10(Table4[[#This Row],[Consortia FDR2]])</f>
        <v>1.4804353101846288</v>
      </c>
      <c r="H665" s="14" t="s">
        <v>1792</v>
      </c>
      <c r="I665" s="1" t="s">
        <v>594</v>
      </c>
      <c r="J665" s="9">
        <v>1.22540124948386</v>
      </c>
      <c r="K665" s="9">
        <v>3.4113531399802201E-2</v>
      </c>
      <c r="L665">
        <f>-LOG10(Table6[[#This Row],[Consortia FDR]])</f>
        <v>1.4670733205203992</v>
      </c>
    </row>
    <row r="666" spans="1:12" x14ac:dyDescent="0.35">
      <c r="A666" t="s">
        <v>1385</v>
      </c>
      <c r="B666" t="s">
        <v>127</v>
      </c>
      <c r="C666" s="9">
        <v>5.9739233718318499E-3</v>
      </c>
      <c r="D666" s="21">
        <v>1.4702170981826701</v>
      </c>
      <c r="E666" s="21">
        <v>3.3138552856582203E-2</v>
      </c>
      <c r="F666">
        <f>-LOG10(Table4[[#This Row],[Consortia FDR2]])</f>
        <v>1.4796664609173915</v>
      </c>
      <c r="H666" s="14" t="s">
        <v>1446</v>
      </c>
      <c r="I666" s="1" t="s">
        <v>911</v>
      </c>
      <c r="J666" s="9">
        <v>1.3660011687970901</v>
      </c>
      <c r="K666" s="9">
        <v>3.4123164073219601E-2</v>
      </c>
      <c r="L666">
        <f>-LOG10(Table6[[#This Row],[Consortia FDR]])</f>
        <v>1.4669507056455158</v>
      </c>
    </row>
    <row r="667" spans="1:12" x14ac:dyDescent="0.35">
      <c r="A667" t="s">
        <v>2248</v>
      </c>
      <c r="B667" t="s">
        <v>475</v>
      </c>
      <c r="C667" s="9">
        <v>2.8626170973862001E-2</v>
      </c>
      <c r="D667" s="21">
        <v>1.90578193429797</v>
      </c>
      <c r="E667" s="21">
        <v>3.3138552856582203E-2</v>
      </c>
      <c r="F667">
        <f>-LOG10(Table4[[#This Row],[Consortia FDR2]])</f>
        <v>1.4796664609173915</v>
      </c>
      <c r="H667" s="14" t="s">
        <v>2118</v>
      </c>
      <c r="I667" s="1" t="s">
        <v>940</v>
      </c>
      <c r="J667" s="9">
        <v>1.24569538156254</v>
      </c>
      <c r="K667" s="9">
        <v>3.4123164073219601E-2</v>
      </c>
      <c r="L667">
        <f>-LOG10(Table6[[#This Row],[Consortia FDR]])</f>
        <v>1.4669507056455158</v>
      </c>
    </row>
    <row r="668" spans="1:12" x14ac:dyDescent="0.35">
      <c r="A668" t="s">
        <v>2230</v>
      </c>
      <c r="B668" t="s">
        <v>437</v>
      </c>
      <c r="C668" s="9">
        <v>2.60320740317979E-2</v>
      </c>
      <c r="D668" s="21">
        <v>2.8710540232667299</v>
      </c>
      <c r="E668" s="21">
        <v>3.3151388544252799E-2</v>
      </c>
      <c r="F668">
        <f>-LOG10(Table4[[#This Row],[Consortia FDR2]])</f>
        <v>1.47949827647557</v>
      </c>
      <c r="H668" s="14" t="s">
        <v>1717</v>
      </c>
      <c r="I668" s="1" t="s">
        <v>514</v>
      </c>
      <c r="J668" s="9">
        <v>1.45485964473081</v>
      </c>
      <c r="K668" s="9">
        <v>3.4123164073219601E-2</v>
      </c>
      <c r="L668">
        <f>-LOG10(Table6[[#This Row],[Consortia FDR]])</f>
        <v>1.4669507056455158</v>
      </c>
    </row>
    <row r="669" spans="1:12" x14ac:dyDescent="0.35">
      <c r="A669" t="s">
        <v>1971</v>
      </c>
      <c r="B669" t="s">
        <v>767</v>
      </c>
      <c r="C669" s="9">
        <v>4.7323287312522097E-2</v>
      </c>
      <c r="D669" s="21">
        <v>1.77584972131298</v>
      </c>
      <c r="E669" s="21">
        <v>3.3151388544252799E-2</v>
      </c>
      <c r="F669">
        <f>-LOG10(Table4[[#This Row],[Consortia FDR2]])</f>
        <v>1.47949827647557</v>
      </c>
      <c r="H669" s="14" t="s">
        <v>1810</v>
      </c>
      <c r="I669" s="1" t="s">
        <v>605</v>
      </c>
      <c r="J669" s="9">
        <v>1.68500929453183</v>
      </c>
      <c r="K669" s="9">
        <v>3.4123164073219601E-2</v>
      </c>
      <c r="L669">
        <f>-LOG10(Table6[[#This Row],[Consortia FDR]])</f>
        <v>1.4669507056455158</v>
      </c>
    </row>
    <row r="670" spans="1:12" x14ac:dyDescent="0.35">
      <c r="A670" t="s">
        <v>1315</v>
      </c>
      <c r="B670" t="s">
        <v>829</v>
      </c>
      <c r="C670" s="9">
        <v>1.2859708526242299E-3</v>
      </c>
      <c r="D670" s="21">
        <v>1.28003108195922</v>
      </c>
      <c r="E670" s="21">
        <v>3.3197992529728299E-2</v>
      </c>
      <c r="F670">
        <f>-LOG10(Table4[[#This Row],[Consortia FDR2]])</f>
        <v>1.4788881771279145</v>
      </c>
      <c r="H670" s="14" t="s">
        <v>1160</v>
      </c>
      <c r="I670" s="1" t="s">
        <v>1160</v>
      </c>
      <c r="J670" s="9">
        <v>1.25794511907356</v>
      </c>
      <c r="K670" s="9">
        <v>3.4140773436563097E-2</v>
      </c>
      <c r="L670">
        <f>-LOG10(Table6[[#This Row],[Consortia FDR]])</f>
        <v>1.4667266444565916</v>
      </c>
    </row>
    <row r="671" spans="1:12" x14ac:dyDescent="0.35">
      <c r="A671" t="s">
        <v>2150</v>
      </c>
      <c r="B671" t="s">
        <v>966</v>
      </c>
      <c r="C671" s="9">
        <v>1.70991297534187E-2</v>
      </c>
      <c r="D671" s="21">
        <v>1.2496565154845001</v>
      </c>
      <c r="E671" s="21">
        <v>3.3197992529728299E-2</v>
      </c>
      <c r="F671">
        <f>-LOG10(Table4[[#This Row],[Consortia FDR2]])</f>
        <v>1.4788881771279145</v>
      </c>
      <c r="H671" s="14" t="s">
        <v>1868</v>
      </c>
      <c r="I671" s="1" t="s">
        <v>1176</v>
      </c>
      <c r="J671" s="9">
        <v>1.47942892669946</v>
      </c>
      <c r="K671" s="9">
        <v>3.4140773436563097E-2</v>
      </c>
      <c r="L671">
        <f>-LOG10(Table6[[#This Row],[Consortia FDR]])</f>
        <v>1.4667266444565916</v>
      </c>
    </row>
    <row r="672" spans="1:12" x14ac:dyDescent="0.35">
      <c r="A672" t="s">
        <v>2173</v>
      </c>
      <c r="B672" t="s">
        <v>330</v>
      </c>
      <c r="C672" s="9">
        <v>1.8624849079572001E-2</v>
      </c>
      <c r="D672" s="21">
        <v>-1.2395342416508901</v>
      </c>
      <c r="E672" s="21">
        <v>3.3197992529728299E-2</v>
      </c>
      <c r="F672">
        <f>-LOG10(Table4[[#This Row],[Consortia FDR2]])</f>
        <v>1.4788881771279145</v>
      </c>
      <c r="H672" s="14" t="s">
        <v>2353</v>
      </c>
      <c r="I672" s="1" t="s">
        <v>693</v>
      </c>
      <c r="J672" s="9">
        <v>1.2618468558100999</v>
      </c>
      <c r="K672" s="9">
        <v>3.4140773436563097E-2</v>
      </c>
      <c r="L672">
        <f>-LOG10(Table6[[#This Row],[Consortia FDR]])</f>
        <v>1.4667266444565916</v>
      </c>
    </row>
    <row r="673" spans="1:12" x14ac:dyDescent="0.35">
      <c r="A673" t="s">
        <v>2185</v>
      </c>
      <c r="B673" t="s">
        <v>351</v>
      </c>
      <c r="C673" s="9">
        <v>2.0271584255453501E-2</v>
      </c>
      <c r="D673" s="21">
        <v>-1.25326759864795</v>
      </c>
      <c r="E673" s="21">
        <v>3.3288538941966803E-2</v>
      </c>
      <c r="F673">
        <f>-LOG10(Table4[[#This Row],[Consortia FDR2]])</f>
        <v>1.4777052659237271</v>
      </c>
      <c r="H673" s="14" t="s">
        <v>2077</v>
      </c>
      <c r="I673" s="1" t="s">
        <v>892</v>
      </c>
      <c r="J673" s="9">
        <v>-1.70550401432469</v>
      </c>
      <c r="K673" s="9">
        <v>3.4147852163420402E-2</v>
      </c>
      <c r="L673">
        <f>-LOG10(Table6[[#This Row],[Consortia FDR]])</f>
        <v>1.4666366074409971</v>
      </c>
    </row>
    <row r="674" spans="1:12" x14ac:dyDescent="0.35">
      <c r="A674" t="s">
        <v>2320</v>
      </c>
      <c r="B674" t="s">
        <v>642</v>
      </c>
      <c r="C674" s="9">
        <v>3.8697423637495502E-2</v>
      </c>
      <c r="D674" s="21">
        <v>1.29240528743088</v>
      </c>
      <c r="E674" s="21">
        <v>3.3381559871202601E-2</v>
      </c>
      <c r="F674">
        <f>-LOG10(Table4[[#This Row],[Consortia FDR2]])</f>
        <v>1.4764933732401289</v>
      </c>
      <c r="H674" s="14" t="s">
        <v>2237</v>
      </c>
      <c r="I674" s="1" t="s">
        <v>1048</v>
      </c>
      <c r="J674" s="9">
        <v>-1.3873053423794599</v>
      </c>
      <c r="K674" s="9">
        <v>3.4147852163420402E-2</v>
      </c>
      <c r="L674">
        <f>-LOG10(Table6[[#This Row],[Consortia FDR]])</f>
        <v>1.4666366074409971</v>
      </c>
    </row>
    <row r="675" spans="1:12" x14ac:dyDescent="0.35">
      <c r="A675" t="s">
        <v>2096</v>
      </c>
      <c r="B675" t="s">
        <v>918</v>
      </c>
      <c r="C675" s="9">
        <v>1.1487313519013701E-2</v>
      </c>
      <c r="D675" s="21">
        <v>-1.2921716326955901</v>
      </c>
      <c r="E675" s="21">
        <v>3.3399399235590398E-2</v>
      </c>
      <c r="F675">
        <f>-LOG10(Table4[[#This Row],[Consortia FDR2]])</f>
        <v>1.4762613448954571</v>
      </c>
      <c r="H675" s="14" t="s">
        <v>1829</v>
      </c>
      <c r="I675" s="1" t="s">
        <v>622</v>
      </c>
      <c r="J675" s="9">
        <v>1.3436472422272101</v>
      </c>
      <c r="K675" s="9">
        <v>3.4147852163420402E-2</v>
      </c>
      <c r="L675">
        <f>-LOG10(Table6[[#This Row],[Consortia FDR]])</f>
        <v>1.4666366074409971</v>
      </c>
    </row>
    <row r="676" spans="1:12" x14ac:dyDescent="0.35">
      <c r="A676" t="s">
        <v>2146</v>
      </c>
      <c r="B676" t="s">
        <v>962</v>
      </c>
      <c r="C676" s="9">
        <v>1.6852393943234099E-2</v>
      </c>
      <c r="D676" s="21">
        <v>1.3843047446800201</v>
      </c>
      <c r="E676" s="21">
        <v>3.3399399235590398E-2</v>
      </c>
      <c r="F676">
        <f>-LOG10(Table4[[#This Row],[Consortia FDR2]])</f>
        <v>1.4762613448954571</v>
      </c>
      <c r="H676" s="14" t="s">
        <v>2224</v>
      </c>
      <c r="I676" s="1" t="s">
        <v>415</v>
      </c>
      <c r="J676" s="9">
        <v>-1.47830643458377</v>
      </c>
      <c r="K676" s="9">
        <v>3.4566716606304698E-2</v>
      </c>
      <c r="L676">
        <f>-LOG10(Table6[[#This Row],[Consortia FDR]])</f>
        <v>1.4613418708910779</v>
      </c>
    </row>
    <row r="677" spans="1:12" x14ac:dyDescent="0.35">
      <c r="A677" t="s">
        <v>2167</v>
      </c>
      <c r="B677" t="s">
        <v>985</v>
      </c>
      <c r="C677" s="9">
        <v>1.84397476991232E-2</v>
      </c>
      <c r="D677" s="21">
        <v>1.5957487618130399</v>
      </c>
      <c r="E677" s="21">
        <v>3.3399399235590398E-2</v>
      </c>
      <c r="F677">
        <f>-LOG10(Table4[[#This Row],[Consortia FDR2]])</f>
        <v>1.4762613448954571</v>
      </c>
      <c r="H677" s="14" t="s">
        <v>1865</v>
      </c>
      <c r="I677" s="1" t="s">
        <v>660</v>
      </c>
      <c r="J677" s="9">
        <v>-1.5258795115863999</v>
      </c>
      <c r="K677" s="9">
        <v>3.4673781943955602E-2</v>
      </c>
      <c r="L677">
        <f>-LOG10(Table6[[#This Row],[Consortia FDR]])</f>
        <v>1.4599987863270687</v>
      </c>
    </row>
    <row r="678" spans="1:12" x14ac:dyDescent="0.35">
      <c r="A678" t="s">
        <v>2232</v>
      </c>
      <c r="B678" t="s">
        <v>440</v>
      </c>
      <c r="C678" s="9">
        <v>2.6324068613803899E-2</v>
      </c>
      <c r="D678" s="21">
        <v>-1.3838388200801</v>
      </c>
      <c r="E678" s="21">
        <v>3.3399399235590398E-2</v>
      </c>
      <c r="F678">
        <f>-LOG10(Table4[[#This Row],[Consortia FDR2]])</f>
        <v>1.4762613448954571</v>
      </c>
      <c r="H678" s="14" t="s">
        <v>2352</v>
      </c>
      <c r="I678" s="1" t="s">
        <v>692</v>
      </c>
      <c r="J678" s="9">
        <v>1.3088782797096401</v>
      </c>
      <c r="K678" s="9">
        <v>3.4673781943955602E-2</v>
      </c>
      <c r="L678">
        <f>-LOG10(Table6[[#This Row],[Consortia FDR]])</f>
        <v>1.4599987863270687</v>
      </c>
    </row>
    <row r="679" spans="1:12" x14ac:dyDescent="0.35">
      <c r="A679" t="s">
        <v>473</v>
      </c>
      <c r="B679" t="s">
        <v>473</v>
      </c>
      <c r="C679" s="9">
        <v>2.8626170973862001E-2</v>
      </c>
      <c r="D679" s="21">
        <v>1.4104207517012599</v>
      </c>
      <c r="E679" s="21">
        <v>3.3399399235590398E-2</v>
      </c>
      <c r="F679">
        <f>-LOG10(Table4[[#This Row],[Consortia FDR2]])</f>
        <v>1.4762613448954571</v>
      </c>
      <c r="H679" s="14" t="s">
        <v>2389</v>
      </c>
      <c r="I679" s="1" t="s">
        <v>761</v>
      </c>
      <c r="J679" s="9">
        <v>1.2571405487662</v>
      </c>
      <c r="K679" s="9">
        <v>3.4673781943955602E-2</v>
      </c>
      <c r="L679">
        <f>-LOG10(Table6[[#This Row],[Consortia FDR]])</f>
        <v>1.4599987863270687</v>
      </c>
    </row>
    <row r="680" spans="1:12" x14ac:dyDescent="0.35">
      <c r="A680" t="s">
        <v>1707</v>
      </c>
      <c r="B680" t="s">
        <v>506</v>
      </c>
      <c r="C680" s="9">
        <v>3.0525801242651501E-2</v>
      </c>
      <c r="D680" s="21">
        <v>1.42326736904405</v>
      </c>
      <c r="E680" s="21">
        <v>3.3399399235590398E-2</v>
      </c>
      <c r="F680">
        <f>-LOG10(Table4[[#This Row],[Consortia FDR2]])</f>
        <v>1.4762613448954571</v>
      </c>
      <c r="H680" s="14" t="s">
        <v>1587</v>
      </c>
      <c r="I680" s="1" t="s">
        <v>364</v>
      </c>
      <c r="J680" s="9">
        <v>1.3805705385923099</v>
      </c>
      <c r="K680" s="9">
        <v>3.4797423647609502E-2</v>
      </c>
      <c r="L680">
        <f>-LOG10(Table6[[#This Row],[Consortia FDR]])</f>
        <v>1.4584529094168197</v>
      </c>
    </row>
    <row r="681" spans="1:12" x14ac:dyDescent="0.35">
      <c r="A681" t="s">
        <v>1916</v>
      </c>
      <c r="B681" t="s">
        <v>1213</v>
      </c>
      <c r="C681" s="9">
        <v>4.4155873770936702E-2</v>
      </c>
      <c r="D681" s="21">
        <v>1.7991838897769199</v>
      </c>
      <c r="E681" s="21">
        <v>3.3399399235590398E-2</v>
      </c>
      <c r="F681">
        <f>-LOG10(Table4[[#This Row],[Consortia FDR2]])</f>
        <v>1.4762613448954571</v>
      </c>
      <c r="H681" s="14" t="s">
        <v>2043</v>
      </c>
      <c r="I681" s="1" t="s">
        <v>99</v>
      </c>
      <c r="J681" s="9">
        <v>-1.3052057539058599</v>
      </c>
      <c r="K681" s="9">
        <v>3.4824329915635402E-2</v>
      </c>
      <c r="L681">
        <f>-LOG10(Table6[[#This Row],[Consortia FDR]])</f>
        <v>1.4581172314507831</v>
      </c>
    </row>
    <row r="682" spans="1:12" x14ac:dyDescent="0.35">
      <c r="A682" t="s">
        <v>2099</v>
      </c>
      <c r="B682" t="s">
        <v>206</v>
      </c>
      <c r="C682" s="9">
        <v>1.1499022954576501E-2</v>
      </c>
      <c r="D682" s="21">
        <v>1.4811608054679</v>
      </c>
      <c r="E682" s="21">
        <v>3.37648224149808E-2</v>
      </c>
      <c r="F682">
        <f>-LOG10(Table4[[#This Row],[Consortia FDR2]])</f>
        <v>1.4715355300959303</v>
      </c>
      <c r="H682" s="14" t="s">
        <v>2207</v>
      </c>
      <c r="I682" s="1" t="s">
        <v>1021</v>
      </c>
      <c r="J682" s="9">
        <v>1.23182080430065</v>
      </c>
      <c r="K682" s="9">
        <v>3.4824329915635402E-2</v>
      </c>
      <c r="L682">
        <f>-LOG10(Table6[[#This Row],[Consortia FDR]])</f>
        <v>1.4581172314507831</v>
      </c>
    </row>
    <row r="683" spans="1:12" x14ac:dyDescent="0.35">
      <c r="A683" t="s">
        <v>286</v>
      </c>
      <c r="B683" t="s">
        <v>286</v>
      </c>
      <c r="C683" s="9">
        <v>1.6548967221671498E-2</v>
      </c>
      <c r="D683" s="21">
        <v>1.3329221645451299</v>
      </c>
      <c r="E683" s="21">
        <v>3.37648224149808E-2</v>
      </c>
      <c r="F683">
        <f>-LOG10(Table4[[#This Row],[Consortia FDR2]])</f>
        <v>1.4715355300959303</v>
      </c>
      <c r="H683" s="14" t="s">
        <v>2260</v>
      </c>
      <c r="I683" s="1" t="s">
        <v>1072</v>
      </c>
      <c r="J683" s="9">
        <v>1.7593285180515399</v>
      </c>
      <c r="K683" s="9">
        <v>3.4824329915635402E-2</v>
      </c>
      <c r="L683">
        <f>-LOG10(Table6[[#This Row],[Consortia FDR]])</f>
        <v>1.4581172314507831</v>
      </c>
    </row>
    <row r="684" spans="1:12" x14ac:dyDescent="0.35">
      <c r="A684" t="s">
        <v>1531</v>
      </c>
      <c r="B684" t="s">
        <v>8</v>
      </c>
      <c r="C684" s="9">
        <v>1.7190200266194899E-2</v>
      </c>
      <c r="D684" s="21">
        <v>2.4096237113583499</v>
      </c>
      <c r="E684" s="21">
        <v>3.37648224149808E-2</v>
      </c>
      <c r="F684">
        <f>-LOG10(Table4[[#This Row],[Consortia FDR2]])</f>
        <v>1.4715355300959303</v>
      </c>
      <c r="H684" s="14" t="s">
        <v>1797</v>
      </c>
      <c r="I684" s="1" t="s">
        <v>598</v>
      </c>
      <c r="J684" s="9">
        <v>1.3381219861633999</v>
      </c>
      <c r="K684" s="9">
        <v>3.4824329915635402E-2</v>
      </c>
      <c r="L684">
        <f>-LOG10(Table6[[#This Row],[Consortia FDR]])</f>
        <v>1.4581172314507831</v>
      </c>
    </row>
    <row r="685" spans="1:12" x14ac:dyDescent="0.35">
      <c r="A685" t="s">
        <v>2411</v>
      </c>
      <c r="B685" t="s">
        <v>1255</v>
      </c>
      <c r="C685" s="9">
        <v>4.8828680917403E-2</v>
      </c>
      <c r="D685" s="21">
        <v>2.1883631676596198</v>
      </c>
      <c r="E685" s="21">
        <v>3.37648224149808E-2</v>
      </c>
      <c r="F685">
        <f>-LOG10(Table4[[#This Row],[Consortia FDR2]])</f>
        <v>1.4715355300959303</v>
      </c>
      <c r="H685" s="14" t="s">
        <v>2321</v>
      </c>
      <c r="I685" s="1" t="s">
        <v>643</v>
      </c>
      <c r="J685" s="9">
        <v>1.2543085316459801</v>
      </c>
      <c r="K685" s="9">
        <v>3.4824329915635402E-2</v>
      </c>
      <c r="L685">
        <f>-LOG10(Table6[[#This Row],[Consortia FDR]])</f>
        <v>1.4581172314507831</v>
      </c>
    </row>
    <row r="686" spans="1:12" x14ac:dyDescent="0.35">
      <c r="A686" t="s">
        <v>1570</v>
      </c>
      <c r="B686" t="s">
        <v>339</v>
      </c>
      <c r="C686" s="9">
        <v>1.91815325142565E-2</v>
      </c>
      <c r="D686" s="21">
        <v>2.3111102148682598</v>
      </c>
      <c r="E686" s="21">
        <v>3.3852501739463199E-2</v>
      </c>
      <c r="F686">
        <f>-LOG10(Table4[[#This Row],[Consortia FDR2]])</f>
        <v>1.4704092309228092</v>
      </c>
      <c r="H686" s="14" t="s">
        <v>2340</v>
      </c>
      <c r="I686" s="1" t="s">
        <v>1188</v>
      </c>
      <c r="J686" s="9">
        <v>1.2485916002223101</v>
      </c>
      <c r="K686" s="9">
        <v>3.4837658720141697E-2</v>
      </c>
      <c r="L686">
        <f>-LOG10(Table6[[#This Row],[Consortia FDR]])</f>
        <v>1.4579510396313575</v>
      </c>
    </row>
    <row r="687" spans="1:12" x14ac:dyDescent="0.35">
      <c r="A687" t="s">
        <v>1708</v>
      </c>
      <c r="B687" t="s">
        <v>1076</v>
      </c>
      <c r="C687" s="9">
        <v>3.0562785637698601E-2</v>
      </c>
      <c r="D687" s="21">
        <v>1.3784779026148799</v>
      </c>
      <c r="E687" s="21">
        <v>3.3889434779997299E-2</v>
      </c>
      <c r="F687">
        <f>-LOG10(Table4[[#This Row],[Consortia FDR2]])</f>
        <v>1.4699356744194898</v>
      </c>
      <c r="H687" s="14" t="s">
        <v>1501</v>
      </c>
      <c r="I687" s="1" t="s">
        <v>950</v>
      </c>
      <c r="J687" s="9">
        <v>1.38026004105291</v>
      </c>
      <c r="K687" s="9">
        <v>3.4870515991119698E-2</v>
      </c>
      <c r="L687">
        <f>-LOG10(Table6[[#This Row],[Consortia FDR]])</f>
        <v>1.4575416261703955</v>
      </c>
    </row>
    <row r="688" spans="1:12" x14ac:dyDescent="0.35">
      <c r="A688" t="s">
        <v>2154</v>
      </c>
      <c r="B688" t="s">
        <v>296</v>
      </c>
      <c r="C688" s="9">
        <v>1.7190200266194899E-2</v>
      </c>
      <c r="D688" s="21">
        <v>1.2564532993921</v>
      </c>
      <c r="E688" s="21">
        <v>3.39341807879611E-2</v>
      </c>
      <c r="F688">
        <f>-LOG10(Table4[[#This Row],[Consortia FDR2]])</f>
        <v>1.4693626307383887</v>
      </c>
      <c r="H688" s="14" t="s">
        <v>2015</v>
      </c>
      <c r="I688" s="1" t="s">
        <v>43</v>
      </c>
      <c r="J688" s="9">
        <v>1.69667596469865</v>
      </c>
      <c r="K688" s="9">
        <v>3.4924077534210299E-2</v>
      </c>
      <c r="L688">
        <f>-LOG10(Table6[[#This Row],[Consortia FDR]])</f>
        <v>1.4568750562830166</v>
      </c>
    </row>
    <row r="689" spans="1:12" x14ac:dyDescent="0.35">
      <c r="A689" t="s">
        <v>1792</v>
      </c>
      <c r="B689" t="s">
        <v>594</v>
      </c>
      <c r="C689" s="9">
        <v>3.5268961040963401E-2</v>
      </c>
      <c r="D689" s="21">
        <v>1.22540124948386</v>
      </c>
      <c r="E689" s="21">
        <v>3.4113531399802201E-2</v>
      </c>
      <c r="F689">
        <f>-LOG10(Table4[[#This Row],[Consortia FDR2]])</f>
        <v>1.4670733205203992</v>
      </c>
      <c r="H689" s="14" t="s">
        <v>2369</v>
      </c>
      <c r="I689" s="1" t="s">
        <v>1224</v>
      </c>
      <c r="J689" s="9">
        <v>1.2951703805042001</v>
      </c>
      <c r="K689" s="9">
        <v>3.4956822144201601E-2</v>
      </c>
      <c r="L689">
        <f>-LOG10(Table6[[#This Row],[Consortia FDR]])</f>
        <v>1.4564680550985001</v>
      </c>
    </row>
    <row r="690" spans="1:12" x14ac:dyDescent="0.35">
      <c r="A690" t="s">
        <v>1446</v>
      </c>
      <c r="B690" t="s">
        <v>911</v>
      </c>
      <c r="C690" s="9">
        <v>1.1152022781441499E-2</v>
      </c>
      <c r="D690" s="21">
        <v>1.3660011687970901</v>
      </c>
      <c r="E690" s="21">
        <v>3.4123164073219601E-2</v>
      </c>
      <c r="F690">
        <f>-LOG10(Table4[[#This Row],[Consortia FDR2]])</f>
        <v>1.4669507056455158</v>
      </c>
      <c r="H690" s="14" t="s">
        <v>2394</v>
      </c>
      <c r="I690" s="1" t="s">
        <v>765</v>
      </c>
      <c r="J690" s="9">
        <v>1.5234529346861201</v>
      </c>
      <c r="K690" s="9">
        <v>3.49818526263019E-2</v>
      </c>
      <c r="L690">
        <f>-LOG10(Table6[[#This Row],[Consortia FDR]])</f>
        <v>1.456157194169112</v>
      </c>
    </row>
    <row r="691" spans="1:12" x14ac:dyDescent="0.35">
      <c r="A691" t="s">
        <v>2118</v>
      </c>
      <c r="B691" t="s">
        <v>940</v>
      </c>
      <c r="C691" s="9">
        <v>1.3791682151186001E-2</v>
      </c>
      <c r="D691" s="21">
        <v>1.24569538156254</v>
      </c>
      <c r="E691" s="21">
        <v>3.4123164073219601E-2</v>
      </c>
      <c r="F691">
        <f>-LOG10(Table4[[#This Row],[Consortia FDR2]])</f>
        <v>1.4669507056455158</v>
      </c>
      <c r="H691" s="14" t="s">
        <v>2269</v>
      </c>
      <c r="I691" s="1" t="s">
        <v>521</v>
      </c>
      <c r="J691" s="9">
        <v>-1.26400613397349</v>
      </c>
      <c r="K691" s="9">
        <v>3.5079235467814197E-2</v>
      </c>
      <c r="L691">
        <f>-LOG10(Table6[[#This Row],[Consortia FDR]])</f>
        <v>1.4549498804065595</v>
      </c>
    </row>
    <row r="692" spans="1:12" x14ac:dyDescent="0.35">
      <c r="A692" t="s">
        <v>1717</v>
      </c>
      <c r="B692" t="s">
        <v>514</v>
      </c>
      <c r="C692" s="9">
        <v>3.11392150520464E-2</v>
      </c>
      <c r="D692" s="21">
        <v>1.45485964473081</v>
      </c>
      <c r="E692" s="21">
        <v>3.4123164073219601E-2</v>
      </c>
      <c r="F692">
        <f>-LOG10(Table4[[#This Row],[Consortia FDR2]])</f>
        <v>1.4669507056455158</v>
      </c>
      <c r="H692" s="14" t="s">
        <v>50</v>
      </c>
      <c r="I692" s="1" t="s">
        <v>50</v>
      </c>
      <c r="J692" s="9">
        <v>1.44101048708611</v>
      </c>
      <c r="K692" s="9">
        <v>3.51158662276988E-2</v>
      </c>
      <c r="L692">
        <f>-LOG10(Table6[[#This Row],[Consortia FDR]])</f>
        <v>1.4544966140690057</v>
      </c>
    </row>
    <row r="693" spans="1:12" x14ac:dyDescent="0.35">
      <c r="A693" t="s">
        <v>1810</v>
      </c>
      <c r="B693" t="s">
        <v>605</v>
      </c>
      <c r="C693" s="9">
        <v>3.7147071145635403E-2</v>
      </c>
      <c r="D693" s="21">
        <v>1.68500929453183</v>
      </c>
      <c r="E693" s="21">
        <v>3.4123164073219601E-2</v>
      </c>
      <c r="F693">
        <f>-LOG10(Table4[[#This Row],[Consortia FDR2]])</f>
        <v>1.4669507056455158</v>
      </c>
      <c r="H693" s="14" t="s">
        <v>2027</v>
      </c>
      <c r="I693" s="1" t="s">
        <v>835</v>
      </c>
      <c r="J693" s="9">
        <v>1.23156123842704</v>
      </c>
      <c r="K693" s="9">
        <v>3.51158662276988E-2</v>
      </c>
      <c r="L693">
        <f>-LOG10(Table6[[#This Row],[Consortia FDR]])</f>
        <v>1.4544966140690057</v>
      </c>
    </row>
    <row r="694" spans="1:12" x14ac:dyDescent="0.35">
      <c r="A694" t="s">
        <v>1160</v>
      </c>
      <c r="B694" t="s">
        <v>1160</v>
      </c>
      <c r="C694" s="9">
        <v>3.8497947348633599E-2</v>
      </c>
      <c r="D694" s="21">
        <v>1.25794511907356</v>
      </c>
      <c r="E694" s="21">
        <v>3.4140773436563097E-2</v>
      </c>
      <c r="F694">
        <f>-LOG10(Table4[[#This Row],[Consortia FDR2]])</f>
        <v>1.4667266444565916</v>
      </c>
      <c r="H694" s="14" t="s">
        <v>1411</v>
      </c>
      <c r="I694" s="1" t="s">
        <v>890</v>
      </c>
      <c r="J694" s="9">
        <v>1.39559192068816</v>
      </c>
      <c r="K694" s="9">
        <v>3.51158662276988E-2</v>
      </c>
      <c r="L694">
        <f>-LOG10(Table6[[#This Row],[Consortia FDR]])</f>
        <v>1.4544966140690057</v>
      </c>
    </row>
    <row r="695" spans="1:12" x14ac:dyDescent="0.35">
      <c r="A695" t="s">
        <v>1868</v>
      </c>
      <c r="B695" t="s">
        <v>1176</v>
      </c>
      <c r="C695" s="9">
        <v>4.1123642830471797E-2</v>
      </c>
      <c r="D695" s="21">
        <v>1.47942892669946</v>
      </c>
      <c r="E695" s="21">
        <v>3.4140773436563097E-2</v>
      </c>
      <c r="F695">
        <f>-LOG10(Table4[[#This Row],[Consortia FDR2]])</f>
        <v>1.4667266444565916</v>
      </c>
      <c r="H695" s="14" t="s">
        <v>2135</v>
      </c>
      <c r="I695" s="1" t="s">
        <v>265</v>
      </c>
      <c r="J695" s="9">
        <v>1.97325523802324</v>
      </c>
      <c r="K695" s="9">
        <v>3.51158662276988E-2</v>
      </c>
      <c r="L695">
        <f>-LOG10(Table6[[#This Row],[Consortia FDR]])</f>
        <v>1.4544966140690057</v>
      </c>
    </row>
    <row r="696" spans="1:12" x14ac:dyDescent="0.35">
      <c r="A696" t="s">
        <v>2353</v>
      </c>
      <c r="B696" t="s">
        <v>693</v>
      </c>
      <c r="C696" s="9">
        <v>4.3086444080040302E-2</v>
      </c>
      <c r="D696" s="21">
        <v>1.2618468558100999</v>
      </c>
      <c r="E696" s="21">
        <v>3.4140773436563097E-2</v>
      </c>
      <c r="F696">
        <f>-LOG10(Table4[[#This Row],[Consortia FDR2]])</f>
        <v>1.4667266444565916</v>
      </c>
      <c r="H696" s="14" t="s">
        <v>1997</v>
      </c>
      <c r="I696" s="1" t="s">
        <v>1260</v>
      </c>
      <c r="J696" s="9">
        <v>1.3443146890920099</v>
      </c>
      <c r="K696" s="9">
        <v>3.51158662276988E-2</v>
      </c>
      <c r="L696">
        <f>-LOG10(Table6[[#This Row],[Consortia FDR]])</f>
        <v>1.4544966140690057</v>
      </c>
    </row>
    <row r="697" spans="1:12" x14ac:dyDescent="0.35">
      <c r="A697" t="s">
        <v>2077</v>
      </c>
      <c r="B697" t="s">
        <v>892</v>
      </c>
      <c r="C697" s="9">
        <v>7.8541355065901396E-3</v>
      </c>
      <c r="D697" s="21">
        <v>-1.70550401432469</v>
      </c>
      <c r="E697" s="21">
        <v>3.4147852163420402E-2</v>
      </c>
      <c r="F697">
        <f>-LOG10(Table4[[#This Row],[Consortia FDR2]])</f>
        <v>1.4666366074409971</v>
      </c>
      <c r="H697" s="14" t="s">
        <v>2065</v>
      </c>
      <c r="I697" s="1" t="s">
        <v>144</v>
      </c>
      <c r="J697" s="9">
        <v>1.40086424216328</v>
      </c>
      <c r="K697" s="9">
        <v>3.5255555337758197E-2</v>
      </c>
      <c r="L697">
        <f>-LOG10(Table6[[#This Row],[Consortia FDR]])</f>
        <v>1.4527724400218427</v>
      </c>
    </row>
    <row r="698" spans="1:12" x14ac:dyDescent="0.35">
      <c r="A698" t="s">
        <v>2237</v>
      </c>
      <c r="B698" t="s">
        <v>1048</v>
      </c>
      <c r="C698" s="9">
        <v>2.75167140731092E-2</v>
      </c>
      <c r="D698" s="21">
        <v>-1.3873053423794599</v>
      </c>
      <c r="E698" s="21">
        <v>3.4147852163420402E-2</v>
      </c>
      <c r="F698">
        <f>-LOG10(Table4[[#This Row],[Consortia FDR2]])</f>
        <v>1.4666366074409971</v>
      </c>
      <c r="H698" s="14" t="s">
        <v>2018</v>
      </c>
      <c r="I698" s="1" t="s">
        <v>48</v>
      </c>
      <c r="J698" s="9">
        <v>1.2239159557044501</v>
      </c>
      <c r="K698" s="9">
        <v>3.5268961040963401E-2</v>
      </c>
      <c r="L698">
        <f>-LOG10(Table6[[#This Row],[Consortia FDR]])</f>
        <v>1.4526073336645893</v>
      </c>
    </row>
    <row r="699" spans="1:12" x14ac:dyDescent="0.35">
      <c r="A699" t="s">
        <v>1829</v>
      </c>
      <c r="B699" t="s">
        <v>622</v>
      </c>
      <c r="C699" s="9">
        <v>3.7831503894271201E-2</v>
      </c>
      <c r="D699" s="21">
        <v>1.3436472422272101</v>
      </c>
      <c r="E699" s="21">
        <v>3.4147852163420402E-2</v>
      </c>
      <c r="F699">
        <f>-LOG10(Table4[[#This Row],[Consortia FDR2]])</f>
        <v>1.4666366074409971</v>
      </c>
      <c r="H699" s="14" t="s">
        <v>1485</v>
      </c>
      <c r="I699" s="1" t="s">
        <v>941</v>
      </c>
      <c r="J699" s="9">
        <v>1.31894562047313</v>
      </c>
      <c r="K699" s="9">
        <v>3.5268961040963401E-2</v>
      </c>
      <c r="L699">
        <f>-LOG10(Table6[[#This Row],[Consortia FDR]])</f>
        <v>1.4526073336645893</v>
      </c>
    </row>
    <row r="700" spans="1:12" x14ac:dyDescent="0.35">
      <c r="A700" t="s">
        <v>2224</v>
      </c>
      <c r="B700" t="s">
        <v>415</v>
      </c>
      <c r="C700" s="9">
        <v>2.5286989083281902E-2</v>
      </c>
      <c r="D700" s="21">
        <v>-1.47830643458377</v>
      </c>
      <c r="E700" s="21">
        <v>3.4566716606304698E-2</v>
      </c>
      <c r="F700">
        <f>-LOG10(Table4[[#This Row],[Consortia FDR2]])</f>
        <v>1.4613418708910779</v>
      </c>
      <c r="H700" s="14" t="s">
        <v>2189</v>
      </c>
      <c r="I700" s="1" t="s">
        <v>354</v>
      </c>
      <c r="J700" s="9">
        <v>1.4882901762587699</v>
      </c>
      <c r="K700" s="9">
        <v>3.5268961040963401E-2</v>
      </c>
      <c r="L700">
        <f>-LOG10(Table6[[#This Row],[Consortia FDR]])</f>
        <v>1.4526073336645893</v>
      </c>
    </row>
    <row r="701" spans="1:12" x14ac:dyDescent="0.35">
      <c r="A701" t="s">
        <v>1865</v>
      </c>
      <c r="B701" t="s">
        <v>660</v>
      </c>
      <c r="C701" s="9">
        <v>4.0989896947498897E-2</v>
      </c>
      <c r="D701" s="21">
        <v>-1.5258795115863999</v>
      </c>
      <c r="E701" s="21">
        <v>3.4673781943955602E-2</v>
      </c>
      <c r="F701">
        <f>-LOG10(Table4[[#This Row],[Consortia FDR2]])</f>
        <v>1.4599987863270687</v>
      </c>
      <c r="H701" s="14" t="s">
        <v>2259</v>
      </c>
      <c r="I701" s="1" t="s">
        <v>500</v>
      </c>
      <c r="J701" s="9">
        <v>1.3200946331453101</v>
      </c>
      <c r="K701" s="9">
        <v>3.5268961040963401E-2</v>
      </c>
      <c r="L701">
        <f>-LOG10(Table6[[#This Row],[Consortia FDR]])</f>
        <v>1.4526073336645893</v>
      </c>
    </row>
    <row r="702" spans="1:12" x14ac:dyDescent="0.35">
      <c r="A702" t="s">
        <v>2352</v>
      </c>
      <c r="B702" t="s">
        <v>692</v>
      </c>
      <c r="C702" s="9">
        <v>4.3086444080040302E-2</v>
      </c>
      <c r="D702" s="21">
        <v>1.3088782797096401</v>
      </c>
      <c r="E702" s="21">
        <v>3.4673781943955602E-2</v>
      </c>
      <c r="F702">
        <f>-LOG10(Table4[[#This Row],[Consortia FDR2]])</f>
        <v>1.4599987863270687</v>
      </c>
      <c r="H702" s="14" t="s">
        <v>2362</v>
      </c>
      <c r="I702" s="1" t="s">
        <v>1211</v>
      </c>
      <c r="J702" s="9">
        <v>-1.6396159235944401</v>
      </c>
      <c r="K702" s="9">
        <v>3.5268961040963401E-2</v>
      </c>
      <c r="L702">
        <f>-LOG10(Table6[[#This Row],[Consortia FDR]])</f>
        <v>1.4526073336645893</v>
      </c>
    </row>
    <row r="703" spans="1:12" x14ac:dyDescent="0.35">
      <c r="A703" t="s">
        <v>2389</v>
      </c>
      <c r="B703" t="s">
        <v>761</v>
      </c>
      <c r="C703" s="9">
        <v>4.6949911384481603E-2</v>
      </c>
      <c r="D703" s="21">
        <v>1.2571405487662</v>
      </c>
      <c r="E703" s="21">
        <v>3.4673781943955602E-2</v>
      </c>
      <c r="F703">
        <f>-LOG10(Table4[[#This Row],[Consortia FDR2]])</f>
        <v>1.4599987863270687</v>
      </c>
      <c r="H703" s="14" t="s">
        <v>1749</v>
      </c>
      <c r="I703" s="1" t="s">
        <v>1095</v>
      </c>
      <c r="J703" s="9">
        <v>1.9217851709514799</v>
      </c>
      <c r="K703" s="9">
        <v>3.5347286296413899E-2</v>
      </c>
      <c r="L703">
        <f>-LOG10(Table6[[#This Row],[Consortia FDR]])</f>
        <v>1.4516439225101327</v>
      </c>
    </row>
    <row r="704" spans="1:12" x14ac:dyDescent="0.35">
      <c r="A704" t="s">
        <v>1587</v>
      </c>
      <c r="B704" t="s">
        <v>364</v>
      </c>
      <c r="C704" s="9">
        <v>2.1647203035365999E-2</v>
      </c>
      <c r="D704" s="21">
        <v>1.3805705385923099</v>
      </c>
      <c r="E704" s="21">
        <v>3.4797423647609502E-2</v>
      </c>
      <c r="F704">
        <f>-LOG10(Table4[[#This Row],[Consortia FDR2]])</f>
        <v>1.4584529094168197</v>
      </c>
      <c r="H704" s="14" t="s">
        <v>1668</v>
      </c>
      <c r="I704" s="1" t="s">
        <v>457</v>
      </c>
      <c r="J704" s="9">
        <v>1.3437520178206099</v>
      </c>
      <c r="K704" s="9">
        <v>3.5441254408843097E-2</v>
      </c>
      <c r="L704">
        <f>-LOG10(Table6[[#This Row],[Consortia FDR]])</f>
        <v>1.4504909150807694</v>
      </c>
    </row>
    <row r="705" spans="1:12" x14ac:dyDescent="0.35">
      <c r="A705" t="s">
        <v>2043</v>
      </c>
      <c r="B705" t="s">
        <v>99</v>
      </c>
      <c r="C705" s="9">
        <v>4.2654739939151998E-3</v>
      </c>
      <c r="D705" s="21">
        <v>-1.3052057539058599</v>
      </c>
      <c r="E705" s="21">
        <v>3.4824329915635402E-2</v>
      </c>
      <c r="F705">
        <f>-LOG10(Table4[[#This Row],[Consortia FDR2]])</f>
        <v>1.4581172314507831</v>
      </c>
      <c r="H705" s="14" t="s">
        <v>2128</v>
      </c>
      <c r="I705" s="1" t="s">
        <v>254</v>
      </c>
      <c r="J705" s="9">
        <v>-1.2948818421996799</v>
      </c>
      <c r="K705" s="9">
        <v>3.55129255658473E-2</v>
      </c>
      <c r="L705">
        <f>-LOG10(Table6[[#This Row],[Consortia FDR]])</f>
        <v>1.4496135489102109</v>
      </c>
    </row>
    <row r="706" spans="1:12" x14ac:dyDescent="0.35">
      <c r="A706" t="s">
        <v>2207</v>
      </c>
      <c r="B706" t="s">
        <v>1021</v>
      </c>
      <c r="C706" s="9">
        <v>2.2398348654154701E-2</v>
      </c>
      <c r="D706" s="21">
        <v>1.23182080430065</v>
      </c>
      <c r="E706" s="21">
        <v>3.4824329915635402E-2</v>
      </c>
      <c r="F706">
        <f>-LOG10(Table4[[#This Row],[Consortia FDR2]])</f>
        <v>1.4581172314507831</v>
      </c>
      <c r="H706" s="14" t="s">
        <v>743</v>
      </c>
      <c r="I706" s="1" t="s">
        <v>743</v>
      </c>
      <c r="J706" s="9">
        <v>1.3174175001214099</v>
      </c>
      <c r="K706" s="9">
        <v>3.5535392007356698E-2</v>
      </c>
      <c r="L706">
        <f>-LOG10(Table6[[#This Row],[Consortia FDR]])</f>
        <v>1.4493388892916861</v>
      </c>
    </row>
    <row r="707" spans="1:12" x14ac:dyDescent="0.35">
      <c r="A707" t="s">
        <v>2260</v>
      </c>
      <c r="B707" t="s">
        <v>1072</v>
      </c>
      <c r="C707" s="9">
        <v>3.0480280618348E-2</v>
      </c>
      <c r="D707" s="21">
        <v>1.7593285180515399</v>
      </c>
      <c r="E707" s="21">
        <v>3.4824329915635402E-2</v>
      </c>
      <c r="F707">
        <f>-LOG10(Table4[[#This Row],[Consortia FDR2]])</f>
        <v>1.4581172314507831</v>
      </c>
      <c r="H707" s="14" t="s">
        <v>1556</v>
      </c>
      <c r="I707" s="1" t="s">
        <v>323</v>
      </c>
      <c r="J707" s="9">
        <v>1.3131774129446101</v>
      </c>
      <c r="K707" s="9">
        <v>3.5602523021246502E-2</v>
      </c>
      <c r="L707">
        <f>-LOG10(Table6[[#This Row],[Consortia FDR]])</f>
        <v>1.4485192240670457</v>
      </c>
    </row>
    <row r="708" spans="1:12" x14ac:dyDescent="0.35">
      <c r="A708" t="s">
        <v>1797</v>
      </c>
      <c r="B708" t="s">
        <v>598</v>
      </c>
      <c r="C708" s="9">
        <v>3.5698465607984398E-2</v>
      </c>
      <c r="D708" s="21">
        <v>1.3381219861633999</v>
      </c>
      <c r="E708" s="21">
        <v>3.4824329915635402E-2</v>
      </c>
      <c r="F708">
        <f>-LOG10(Table4[[#This Row],[Consortia FDR2]])</f>
        <v>1.4581172314507831</v>
      </c>
      <c r="H708" s="14" t="s">
        <v>1727</v>
      </c>
      <c r="I708" s="1" t="s">
        <v>525</v>
      </c>
      <c r="J708" s="9">
        <v>1.5352712324628199</v>
      </c>
      <c r="K708" s="9">
        <v>3.5602523021246502E-2</v>
      </c>
      <c r="L708">
        <f>-LOG10(Table6[[#This Row],[Consortia FDR]])</f>
        <v>1.4485192240670457</v>
      </c>
    </row>
    <row r="709" spans="1:12" x14ac:dyDescent="0.35">
      <c r="A709" t="s">
        <v>2321</v>
      </c>
      <c r="B709" t="s">
        <v>643</v>
      </c>
      <c r="C709" s="9">
        <v>3.8765787647749003E-2</v>
      </c>
      <c r="D709" s="21">
        <v>1.2543085316459801</v>
      </c>
      <c r="E709" s="21">
        <v>3.4824329915635402E-2</v>
      </c>
      <c r="F709">
        <f>-LOG10(Table4[[#This Row],[Consortia FDR2]])</f>
        <v>1.4581172314507831</v>
      </c>
      <c r="H709" s="14" t="s">
        <v>2239</v>
      </c>
      <c r="I709" s="1" t="s">
        <v>1050</v>
      </c>
      <c r="J709" s="9">
        <v>1.2169801470270201</v>
      </c>
      <c r="K709" s="9">
        <v>3.5655073603842902E-2</v>
      </c>
      <c r="L709">
        <f>-LOG10(Table6[[#This Row],[Consortia FDR]])</f>
        <v>1.4478786626880267</v>
      </c>
    </row>
    <row r="710" spans="1:12" x14ac:dyDescent="0.35">
      <c r="A710" t="s">
        <v>2340</v>
      </c>
      <c r="B710" t="s">
        <v>1188</v>
      </c>
      <c r="C710" s="9">
        <v>4.2171722477556801E-2</v>
      </c>
      <c r="D710" s="21">
        <v>1.2485916002223101</v>
      </c>
      <c r="E710" s="21">
        <v>3.4837658720141697E-2</v>
      </c>
      <c r="F710">
        <f>-LOG10(Table4[[#This Row],[Consortia FDR2]])</f>
        <v>1.4579510396313575</v>
      </c>
      <c r="H710" s="14" t="s">
        <v>2182</v>
      </c>
      <c r="I710" s="1" t="s">
        <v>346</v>
      </c>
      <c r="J710" s="9">
        <v>1.2602198809504599</v>
      </c>
      <c r="K710" s="9">
        <v>3.5679867488339803E-2</v>
      </c>
      <c r="L710">
        <f>-LOG10(Table6[[#This Row],[Consortia FDR]])</f>
        <v>1.4475767672216342</v>
      </c>
    </row>
    <row r="711" spans="1:12" x14ac:dyDescent="0.35">
      <c r="A711" t="s">
        <v>1501</v>
      </c>
      <c r="B711" t="s">
        <v>950</v>
      </c>
      <c r="C711" s="9">
        <v>1.5256784574051699E-2</v>
      </c>
      <c r="D711" s="21">
        <v>1.38026004105291</v>
      </c>
      <c r="E711" s="21">
        <v>3.4870515991119698E-2</v>
      </c>
      <c r="F711">
        <f>-LOG10(Table4[[#This Row],[Consortia FDR2]])</f>
        <v>1.4575416261703955</v>
      </c>
      <c r="H711" s="14" t="s">
        <v>2112</v>
      </c>
      <c r="I711" s="1" t="s">
        <v>228</v>
      </c>
      <c r="J711" s="9">
        <v>-1.40622836112992</v>
      </c>
      <c r="K711" s="9">
        <v>3.5698465607984398E-2</v>
      </c>
      <c r="L711">
        <f>-LOG10(Table6[[#This Row],[Consortia FDR]])</f>
        <v>1.447350450338966</v>
      </c>
    </row>
    <row r="712" spans="1:12" x14ac:dyDescent="0.35">
      <c r="A712" t="s">
        <v>2015</v>
      </c>
      <c r="B712" t="s">
        <v>43</v>
      </c>
      <c r="C712" s="9">
        <v>1.54277555243219E-4</v>
      </c>
      <c r="D712" s="21">
        <v>1.69667596469865</v>
      </c>
      <c r="E712" s="21">
        <v>3.4924077534210299E-2</v>
      </c>
      <c r="F712">
        <f>-LOG10(Table4[[#This Row],[Consortia FDR2]])</f>
        <v>1.4568750562830166</v>
      </c>
      <c r="H712" s="14" t="s">
        <v>1492</v>
      </c>
      <c r="I712" s="1" t="s">
        <v>241</v>
      </c>
      <c r="J712" s="9">
        <v>1.57810464602152</v>
      </c>
      <c r="K712" s="9">
        <v>3.5698465607984398E-2</v>
      </c>
      <c r="L712">
        <f>-LOG10(Table6[[#This Row],[Consortia FDR]])</f>
        <v>1.447350450338966</v>
      </c>
    </row>
    <row r="713" spans="1:12" x14ac:dyDescent="0.35">
      <c r="A713" t="s">
        <v>2369</v>
      </c>
      <c r="B713" t="s">
        <v>1224</v>
      </c>
      <c r="C713" s="9">
        <v>4.5102986022881902E-2</v>
      </c>
      <c r="D713" s="21">
        <v>1.2951703805042001</v>
      </c>
      <c r="E713" s="21">
        <v>3.4956822144201601E-2</v>
      </c>
      <c r="F713">
        <f>-LOG10(Table4[[#This Row],[Consortia FDR2]])</f>
        <v>1.4564680550985001</v>
      </c>
      <c r="H713" s="14" t="s">
        <v>2087</v>
      </c>
      <c r="I713" s="1" t="s">
        <v>182</v>
      </c>
      <c r="J713" s="9">
        <v>1.2317659986405001</v>
      </c>
      <c r="K713" s="9">
        <v>3.5948774274547103E-2</v>
      </c>
      <c r="L713">
        <f>-LOG10(Table6[[#This Row],[Consortia FDR]])</f>
        <v>1.4443159129271521</v>
      </c>
    </row>
    <row r="714" spans="1:12" x14ac:dyDescent="0.35">
      <c r="A714" t="s">
        <v>2394</v>
      </c>
      <c r="B714" t="s">
        <v>765</v>
      </c>
      <c r="C714" s="9">
        <v>4.70769486620514E-2</v>
      </c>
      <c r="D714" s="21">
        <v>1.5234529346861201</v>
      </c>
      <c r="E714" s="21">
        <v>3.49818526263019E-2</v>
      </c>
      <c r="F714">
        <f>-LOG10(Table4[[#This Row],[Consortia FDR2]])</f>
        <v>1.456157194169112</v>
      </c>
      <c r="H714" s="14" t="s">
        <v>1100</v>
      </c>
      <c r="I714" s="1" t="s">
        <v>1100</v>
      </c>
      <c r="J714" s="9">
        <v>1.6527137902943001</v>
      </c>
      <c r="K714" s="9">
        <v>3.5948774274547103E-2</v>
      </c>
      <c r="L714">
        <f>-LOG10(Table6[[#This Row],[Consortia FDR]])</f>
        <v>1.4443159129271521</v>
      </c>
    </row>
    <row r="715" spans="1:12" x14ac:dyDescent="0.35">
      <c r="A715" t="s">
        <v>2269</v>
      </c>
      <c r="B715" t="s">
        <v>521</v>
      </c>
      <c r="C715" s="9">
        <v>3.1144222803532299E-2</v>
      </c>
      <c r="D715" s="21">
        <v>-1.26400613397349</v>
      </c>
      <c r="E715" s="21">
        <v>3.5079235467814197E-2</v>
      </c>
      <c r="F715">
        <f>-LOG10(Table4[[#This Row],[Consortia FDR2]])</f>
        <v>1.4549498804065595</v>
      </c>
      <c r="H715" s="14" t="s">
        <v>2396</v>
      </c>
      <c r="I715" s="1" t="s">
        <v>1250</v>
      </c>
      <c r="J715" s="9">
        <v>1.3208598385899899</v>
      </c>
      <c r="K715" s="9">
        <v>3.5948774274547103E-2</v>
      </c>
      <c r="L715">
        <f>-LOG10(Table6[[#This Row],[Consortia FDR]])</f>
        <v>1.4443159129271521</v>
      </c>
    </row>
    <row r="716" spans="1:12" x14ac:dyDescent="0.35">
      <c r="A716" t="s">
        <v>50</v>
      </c>
      <c r="B716" t="s">
        <v>50</v>
      </c>
      <c r="C716" s="9">
        <v>1.83836489715968E-3</v>
      </c>
      <c r="D716" s="21">
        <v>1.44101048708611</v>
      </c>
      <c r="E716" s="21">
        <v>3.51158662276988E-2</v>
      </c>
      <c r="F716">
        <f>-LOG10(Table4[[#This Row],[Consortia FDR2]])</f>
        <v>1.4544966140690057</v>
      </c>
      <c r="H716" s="14" t="s">
        <v>808</v>
      </c>
      <c r="I716" s="1" t="s">
        <v>808</v>
      </c>
      <c r="J716" s="9">
        <v>1.6577619288533201</v>
      </c>
      <c r="K716" s="9">
        <v>3.5948774274547103E-2</v>
      </c>
      <c r="L716">
        <f>-LOG10(Table6[[#This Row],[Consortia FDR]])</f>
        <v>1.4443159129271521</v>
      </c>
    </row>
    <row r="717" spans="1:12" x14ac:dyDescent="0.35">
      <c r="A717" t="s">
        <v>2027</v>
      </c>
      <c r="B717" t="s">
        <v>835</v>
      </c>
      <c r="C717" s="9">
        <v>2.0782623384304698E-3</v>
      </c>
      <c r="D717" s="21">
        <v>1.23156123842704</v>
      </c>
      <c r="E717" s="21">
        <v>3.51158662276988E-2</v>
      </c>
      <c r="F717">
        <f>-LOG10(Table4[[#This Row],[Consortia FDR2]])</f>
        <v>1.4544966140690057</v>
      </c>
      <c r="H717" s="14" t="s">
        <v>2228</v>
      </c>
      <c r="I717" s="1" t="s">
        <v>431</v>
      </c>
      <c r="J717" s="9">
        <v>1.2651852925745399</v>
      </c>
      <c r="K717" s="9">
        <v>3.5964898544255899E-2</v>
      </c>
      <c r="L717">
        <f>-LOG10(Table6[[#This Row],[Consortia FDR]])</f>
        <v>1.4441211604912909</v>
      </c>
    </row>
    <row r="718" spans="1:12" x14ac:dyDescent="0.35">
      <c r="A718" t="s">
        <v>1411</v>
      </c>
      <c r="B718" t="s">
        <v>890</v>
      </c>
      <c r="C718" s="9">
        <v>7.7379685523865198E-3</v>
      </c>
      <c r="D718" s="21">
        <v>1.39559192068816</v>
      </c>
      <c r="E718" s="21">
        <v>3.51158662276988E-2</v>
      </c>
      <c r="F718">
        <f>-LOG10(Table4[[#This Row],[Consortia FDR2]])</f>
        <v>1.4544966140690057</v>
      </c>
      <c r="H718" s="14" t="s">
        <v>2106</v>
      </c>
      <c r="I718" s="1" t="s">
        <v>220</v>
      </c>
      <c r="J718" s="9">
        <v>1.3608568086481201</v>
      </c>
      <c r="K718" s="9">
        <v>3.6196477534684697E-2</v>
      </c>
      <c r="L718">
        <f>-LOG10(Table6[[#This Row],[Consortia FDR]])</f>
        <v>1.4413336908392775</v>
      </c>
    </row>
    <row r="719" spans="1:12" x14ac:dyDescent="0.35">
      <c r="A719" t="s">
        <v>2135</v>
      </c>
      <c r="B719" t="s">
        <v>265</v>
      </c>
      <c r="C719" s="9">
        <v>1.59900322654981E-2</v>
      </c>
      <c r="D719" s="21">
        <v>1.97325523802324</v>
      </c>
      <c r="E719" s="21">
        <v>3.51158662276988E-2</v>
      </c>
      <c r="F719">
        <f>-LOG10(Table4[[#This Row],[Consortia FDR2]])</f>
        <v>1.4544966140690057</v>
      </c>
      <c r="H719" s="14" t="s">
        <v>2098</v>
      </c>
      <c r="I719" s="1" t="s">
        <v>205</v>
      </c>
      <c r="J719" s="9">
        <v>1.3317445899025799</v>
      </c>
      <c r="K719" s="9">
        <v>3.6266767057804898E-2</v>
      </c>
      <c r="L719">
        <f>-LOG10(Table6[[#This Row],[Consortia FDR]])</f>
        <v>1.4404911571721055</v>
      </c>
    </row>
    <row r="720" spans="1:12" x14ac:dyDescent="0.35">
      <c r="A720" t="s">
        <v>1997</v>
      </c>
      <c r="B720" t="s">
        <v>1260</v>
      </c>
      <c r="C720" s="9">
        <v>4.8918093699828698E-2</v>
      </c>
      <c r="D720" s="21">
        <v>1.3443146890920099</v>
      </c>
      <c r="E720" s="21">
        <v>3.51158662276988E-2</v>
      </c>
      <c r="F720">
        <f>-LOG10(Table4[[#This Row],[Consortia FDR2]])</f>
        <v>1.4544966140690057</v>
      </c>
      <c r="H720" s="14" t="s">
        <v>76</v>
      </c>
      <c r="I720" s="1" t="s">
        <v>76</v>
      </c>
      <c r="J720" s="9">
        <v>1.5872453397980599</v>
      </c>
      <c r="K720" s="9">
        <v>3.6477917809587201E-2</v>
      </c>
      <c r="L720">
        <f>-LOG10(Table6[[#This Row],[Consortia FDR]])</f>
        <v>1.437969959532621</v>
      </c>
    </row>
    <row r="721" spans="1:12" x14ac:dyDescent="0.35">
      <c r="A721" t="s">
        <v>2065</v>
      </c>
      <c r="B721" t="s">
        <v>144</v>
      </c>
      <c r="C721" s="9">
        <v>6.8879913815762597E-3</v>
      </c>
      <c r="D721" s="21">
        <v>1.40086424216328</v>
      </c>
      <c r="E721" s="21">
        <v>3.5255555337758197E-2</v>
      </c>
      <c r="F721">
        <f>-LOG10(Table4[[#This Row],[Consortia FDR2]])</f>
        <v>1.4527724400218427</v>
      </c>
      <c r="H721" s="14" t="s">
        <v>2133</v>
      </c>
      <c r="I721" s="1" t="s">
        <v>263</v>
      </c>
      <c r="J721" s="9">
        <v>-1.3802706715517099</v>
      </c>
      <c r="K721" s="9">
        <v>3.6477917809587201E-2</v>
      </c>
      <c r="L721">
        <f>-LOG10(Table6[[#This Row],[Consortia FDR]])</f>
        <v>1.437969959532621</v>
      </c>
    </row>
    <row r="722" spans="1:12" x14ac:dyDescent="0.35">
      <c r="A722" t="s">
        <v>2018</v>
      </c>
      <c r="B722" t="s">
        <v>48</v>
      </c>
      <c r="C722" s="9">
        <v>1.2859708526242299E-3</v>
      </c>
      <c r="D722" s="21">
        <v>1.2239159557044501</v>
      </c>
      <c r="E722" s="21">
        <v>3.5268961040963401E-2</v>
      </c>
      <c r="F722">
        <f>-LOG10(Table4[[#This Row],[Consortia FDR2]])</f>
        <v>1.4526073336645893</v>
      </c>
      <c r="H722" s="14" t="s">
        <v>2193</v>
      </c>
      <c r="I722" s="1" t="s">
        <v>1008</v>
      </c>
      <c r="J722" s="9">
        <v>1.48387301488991</v>
      </c>
      <c r="K722" s="9">
        <v>3.65314284965821E-2</v>
      </c>
      <c r="L722">
        <f>-LOG10(Table6[[#This Row],[Consortia FDR]])</f>
        <v>1.437333345142223</v>
      </c>
    </row>
    <row r="723" spans="1:12" x14ac:dyDescent="0.35">
      <c r="A723" t="s">
        <v>1485</v>
      </c>
      <c r="B723" t="s">
        <v>941</v>
      </c>
      <c r="C723" s="9">
        <v>1.3922981929459601E-2</v>
      </c>
      <c r="D723" s="21">
        <v>1.31894562047313</v>
      </c>
      <c r="E723" s="21">
        <v>3.5268961040963401E-2</v>
      </c>
      <c r="F723">
        <f>-LOG10(Table4[[#This Row],[Consortia FDR2]])</f>
        <v>1.4526073336645893</v>
      </c>
      <c r="H723" s="14" t="s">
        <v>425</v>
      </c>
      <c r="I723" s="1" t="s">
        <v>425</v>
      </c>
      <c r="J723" s="9">
        <v>1.4213618193636699</v>
      </c>
      <c r="K723" s="9">
        <v>3.65314284965821E-2</v>
      </c>
      <c r="L723">
        <f>-LOG10(Table6[[#This Row],[Consortia FDR]])</f>
        <v>1.437333345142223</v>
      </c>
    </row>
    <row r="724" spans="1:12" x14ac:dyDescent="0.35">
      <c r="A724" t="s">
        <v>2189</v>
      </c>
      <c r="B724" t="s">
        <v>354</v>
      </c>
      <c r="C724" s="9">
        <v>2.07847561761801E-2</v>
      </c>
      <c r="D724" s="21">
        <v>1.4882901762587699</v>
      </c>
      <c r="E724" s="21">
        <v>3.5268961040963401E-2</v>
      </c>
      <c r="F724">
        <f>-LOG10(Table4[[#This Row],[Consortia FDR2]])</f>
        <v>1.4526073336645893</v>
      </c>
      <c r="H724" s="14" t="s">
        <v>522</v>
      </c>
      <c r="I724" s="1" t="s">
        <v>522</v>
      </c>
      <c r="J724" s="9">
        <v>-1.58088203904422</v>
      </c>
      <c r="K724" s="9">
        <v>3.65314284965821E-2</v>
      </c>
      <c r="L724">
        <f>-LOG10(Table6[[#This Row],[Consortia FDR]])</f>
        <v>1.437333345142223</v>
      </c>
    </row>
    <row r="725" spans="1:12" x14ac:dyDescent="0.35">
      <c r="A725" t="s">
        <v>2259</v>
      </c>
      <c r="B725" t="s">
        <v>500</v>
      </c>
      <c r="C725" s="9">
        <v>3.0480280618348E-2</v>
      </c>
      <c r="D725" s="21">
        <v>1.3200946331453101</v>
      </c>
      <c r="E725" s="21">
        <v>3.5268961040963401E-2</v>
      </c>
      <c r="F725">
        <f>-LOG10(Table4[[#This Row],[Consortia FDR2]])</f>
        <v>1.4526073336645893</v>
      </c>
      <c r="H725" s="14" t="s">
        <v>2282</v>
      </c>
      <c r="I725" s="1" t="s">
        <v>558</v>
      </c>
      <c r="J725" s="9">
        <v>1.5866296438310901</v>
      </c>
      <c r="K725" s="9">
        <v>3.65314284965821E-2</v>
      </c>
      <c r="L725">
        <f>-LOG10(Table6[[#This Row],[Consortia FDR]])</f>
        <v>1.437333345142223</v>
      </c>
    </row>
    <row r="726" spans="1:12" x14ac:dyDescent="0.35">
      <c r="A726" t="s">
        <v>2362</v>
      </c>
      <c r="B726" t="s">
        <v>1211</v>
      </c>
      <c r="C726" s="9">
        <v>4.4155873770936702E-2</v>
      </c>
      <c r="D726" s="21">
        <v>-1.6396159235944401</v>
      </c>
      <c r="E726" s="21">
        <v>3.5268961040963401E-2</v>
      </c>
      <c r="F726">
        <f>-LOG10(Table4[[#This Row],[Consortia FDR2]])</f>
        <v>1.4526073336645893</v>
      </c>
      <c r="H726" s="14" t="s">
        <v>1878</v>
      </c>
      <c r="I726" s="1" t="s">
        <v>1182</v>
      </c>
      <c r="J726" s="9">
        <v>1.71509639523114</v>
      </c>
      <c r="K726" s="9">
        <v>3.65314284965821E-2</v>
      </c>
      <c r="L726">
        <f>-LOG10(Table6[[#This Row],[Consortia FDR]])</f>
        <v>1.437333345142223</v>
      </c>
    </row>
    <row r="727" spans="1:12" x14ac:dyDescent="0.35">
      <c r="A727" t="s">
        <v>1749</v>
      </c>
      <c r="B727" t="s">
        <v>1095</v>
      </c>
      <c r="C727" s="9">
        <v>3.2767228685187201E-2</v>
      </c>
      <c r="D727" s="21">
        <v>1.9217851709514799</v>
      </c>
      <c r="E727" s="21">
        <v>3.5347286296413899E-2</v>
      </c>
      <c r="F727">
        <f>-LOG10(Table4[[#This Row],[Consortia FDR2]])</f>
        <v>1.4516439225101327</v>
      </c>
      <c r="H727" s="14" t="s">
        <v>2083</v>
      </c>
      <c r="I727" s="1" t="s">
        <v>4</v>
      </c>
      <c r="J727" s="9">
        <v>1.21612895606631</v>
      </c>
      <c r="K727" s="9">
        <v>3.6736302711771397E-2</v>
      </c>
      <c r="L727">
        <f>-LOG10(Table6[[#This Row],[Consortia FDR]])</f>
        <v>1.4349045549620452</v>
      </c>
    </row>
    <row r="728" spans="1:12" x14ac:dyDescent="0.35">
      <c r="A728" t="s">
        <v>1668</v>
      </c>
      <c r="B728" t="s">
        <v>457</v>
      </c>
      <c r="C728" s="9">
        <v>2.71946837294244E-2</v>
      </c>
      <c r="D728" s="21">
        <v>1.3437520178206099</v>
      </c>
      <c r="E728" s="21">
        <v>3.5441254408843097E-2</v>
      </c>
      <c r="F728">
        <f>-LOG10(Table4[[#This Row],[Consortia FDR2]])</f>
        <v>1.4504909150807694</v>
      </c>
      <c r="H728" s="14" t="s">
        <v>2284</v>
      </c>
      <c r="I728" s="1" t="s">
        <v>1101</v>
      </c>
      <c r="J728" s="9">
        <v>1.6104630678707399</v>
      </c>
      <c r="K728" s="9">
        <v>3.68539202087683E-2</v>
      </c>
      <c r="L728">
        <f>-LOG10(Table6[[#This Row],[Consortia FDR]])</f>
        <v>1.4335163087687655</v>
      </c>
    </row>
    <row r="729" spans="1:12" x14ac:dyDescent="0.35">
      <c r="A729" t="s">
        <v>2128</v>
      </c>
      <c r="B729" t="s">
        <v>254</v>
      </c>
      <c r="C729" s="9">
        <v>1.5256784574051699E-2</v>
      </c>
      <c r="D729" s="21">
        <v>-1.2948818421996799</v>
      </c>
      <c r="E729" s="21">
        <v>3.55129255658473E-2</v>
      </c>
      <c r="F729">
        <f>-LOG10(Table4[[#This Row],[Consortia FDR2]])</f>
        <v>1.4496135489102109</v>
      </c>
      <c r="H729" s="14" t="s">
        <v>2119</v>
      </c>
      <c r="I729" s="1" t="s">
        <v>235</v>
      </c>
      <c r="J729" s="9">
        <v>1.4426467975031201</v>
      </c>
      <c r="K729" s="9">
        <v>3.69612580940177E-2</v>
      </c>
      <c r="L729">
        <f>-LOG10(Table6[[#This Row],[Consortia FDR]])</f>
        <v>1.4322532546058662</v>
      </c>
    </row>
    <row r="730" spans="1:12" x14ac:dyDescent="0.35">
      <c r="A730" t="s">
        <v>743</v>
      </c>
      <c r="B730" t="s">
        <v>743</v>
      </c>
      <c r="C730" s="9">
        <v>4.5868189648692402E-2</v>
      </c>
      <c r="D730" s="21">
        <v>1.3174175001214099</v>
      </c>
      <c r="E730" s="21">
        <v>3.5535392007356698E-2</v>
      </c>
      <c r="F730">
        <f>-LOG10(Table4[[#This Row],[Consortia FDR2]])</f>
        <v>1.4493388892916861</v>
      </c>
      <c r="H730" s="14" t="s">
        <v>542</v>
      </c>
      <c r="I730" s="1" t="s">
        <v>542</v>
      </c>
      <c r="J730" s="9">
        <v>1.4809833237702901</v>
      </c>
      <c r="K730" s="9">
        <v>3.7147071145635403E-2</v>
      </c>
      <c r="L730">
        <f>-LOG10(Table6[[#This Row],[Consortia FDR]])</f>
        <v>1.4300754224264813</v>
      </c>
    </row>
    <row r="731" spans="1:12" x14ac:dyDescent="0.35">
      <c r="A731" t="s">
        <v>1556</v>
      </c>
      <c r="B731" t="s">
        <v>323</v>
      </c>
      <c r="C731" s="9">
        <v>1.8462232271433499E-2</v>
      </c>
      <c r="D731" s="21">
        <v>1.3131774129446101</v>
      </c>
      <c r="E731" s="21">
        <v>3.5602523021246502E-2</v>
      </c>
      <c r="F731">
        <f>-LOG10(Table4[[#This Row],[Consortia FDR2]])</f>
        <v>1.4485192240670457</v>
      </c>
      <c r="H731" s="14" t="s">
        <v>1809</v>
      </c>
      <c r="I731" s="1" t="s">
        <v>1145</v>
      </c>
      <c r="J731" s="9">
        <v>1.8000137556768001</v>
      </c>
      <c r="K731" s="9">
        <v>3.7147071145635403E-2</v>
      </c>
      <c r="L731">
        <f>-LOG10(Table6[[#This Row],[Consortia FDR]])</f>
        <v>1.4300754224264813</v>
      </c>
    </row>
    <row r="732" spans="1:12" x14ac:dyDescent="0.35">
      <c r="A732" t="s">
        <v>1727</v>
      </c>
      <c r="B732" t="s">
        <v>525</v>
      </c>
      <c r="C732" s="9">
        <v>3.1152828112218402E-2</v>
      </c>
      <c r="D732" s="21">
        <v>1.5352712324628199</v>
      </c>
      <c r="E732" s="21">
        <v>3.5602523021246502E-2</v>
      </c>
      <c r="F732">
        <f>-LOG10(Table4[[#This Row],[Consortia FDR2]])</f>
        <v>1.4485192240670457</v>
      </c>
      <c r="H732" s="14" t="s">
        <v>1452</v>
      </c>
      <c r="I732" s="1" t="s">
        <v>199</v>
      </c>
      <c r="J732" s="9">
        <v>1.31774708954838</v>
      </c>
      <c r="K732" s="9">
        <v>3.7165783542924997E-2</v>
      </c>
      <c r="L732">
        <f>-LOG10(Table6[[#This Row],[Consortia FDR]])</f>
        <v>1.4298567068060986</v>
      </c>
    </row>
    <row r="733" spans="1:12" x14ac:dyDescent="0.35">
      <c r="A733" t="s">
        <v>2239</v>
      </c>
      <c r="B733" t="s">
        <v>1050</v>
      </c>
      <c r="C733" s="9">
        <v>2.77386057577961E-2</v>
      </c>
      <c r="D733" s="21">
        <v>1.2169801470270201</v>
      </c>
      <c r="E733" s="21">
        <v>3.5655073603842902E-2</v>
      </c>
      <c r="F733">
        <f>-LOG10(Table4[[#This Row],[Consortia FDR2]])</f>
        <v>1.4478786626880267</v>
      </c>
      <c r="H733" s="14" t="s">
        <v>2379</v>
      </c>
      <c r="I733" s="1" t="s">
        <v>35</v>
      </c>
      <c r="J733" s="9">
        <v>-1.3077109796792199</v>
      </c>
      <c r="K733" s="9">
        <v>3.7165783542924997E-2</v>
      </c>
      <c r="L733">
        <f>-LOG10(Table6[[#This Row],[Consortia FDR]])</f>
        <v>1.4298567068060986</v>
      </c>
    </row>
    <row r="734" spans="1:12" x14ac:dyDescent="0.35">
      <c r="A734" t="s">
        <v>2182</v>
      </c>
      <c r="B734" t="s">
        <v>346</v>
      </c>
      <c r="C734" s="9">
        <v>1.96932263492497E-2</v>
      </c>
      <c r="D734" s="21">
        <v>1.2602198809504599</v>
      </c>
      <c r="E734" s="21">
        <v>3.5679867488339803E-2</v>
      </c>
      <c r="F734">
        <f>-LOG10(Table4[[#This Row],[Consortia FDR2]])</f>
        <v>1.4475767672216342</v>
      </c>
      <c r="H734" s="14" t="s">
        <v>2082</v>
      </c>
      <c r="I734" s="1" t="s">
        <v>177</v>
      </c>
      <c r="J734" s="9">
        <v>1.39240755593083</v>
      </c>
      <c r="K734" s="9">
        <v>3.7173668794221897E-2</v>
      </c>
      <c r="L734">
        <f>-LOG10(Table6[[#This Row],[Consortia FDR]])</f>
        <v>1.4297645748080319</v>
      </c>
    </row>
    <row r="735" spans="1:12" x14ac:dyDescent="0.35">
      <c r="A735" t="s">
        <v>2112</v>
      </c>
      <c r="B735" t="s">
        <v>228</v>
      </c>
      <c r="C735" s="9">
        <v>1.33660564453216E-2</v>
      </c>
      <c r="D735" s="21">
        <v>-1.40622836112992</v>
      </c>
      <c r="E735" s="21">
        <v>3.5698465607984398E-2</v>
      </c>
      <c r="F735">
        <f>-LOG10(Table4[[#This Row],[Consortia FDR2]])</f>
        <v>1.447350450338966</v>
      </c>
      <c r="H735" s="14" t="s">
        <v>1590</v>
      </c>
      <c r="I735" s="1" t="s">
        <v>1011</v>
      </c>
      <c r="J735" s="9">
        <v>1.3710556718601301</v>
      </c>
      <c r="K735" s="9">
        <v>3.7239002885362298E-2</v>
      </c>
      <c r="L735">
        <f>-LOG10(Table6[[#This Row],[Consortia FDR]])</f>
        <v>1.4290019562401715</v>
      </c>
    </row>
    <row r="736" spans="1:12" x14ac:dyDescent="0.35">
      <c r="A736" t="s">
        <v>1492</v>
      </c>
      <c r="B736" t="s">
        <v>241</v>
      </c>
      <c r="C736" s="9">
        <v>1.3922981929459601E-2</v>
      </c>
      <c r="D736" s="21">
        <v>1.57810464602152</v>
      </c>
      <c r="E736" s="21">
        <v>3.5698465607984398E-2</v>
      </c>
      <c r="F736">
        <f>-LOG10(Table4[[#This Row],[Consortia FDR2]])</f>
        <v>1.447350450338966</v>
      </c>
      <c r="H736" s="14" t="s">
        <v>317</v>
      </c>
      <c r="I736" s="1" t="s">
        <v>317</v>
      </c>
      <c r="J736" s="9">
        <v>-1.9815969296140701</v>
      </c>
      <c r="K736" s="9">
        <v>3.7332267655798203E-2</v>
      </c>
      <c r="L736">
        <f>-LOG10(Table6[[#This Row],[Consortia FDR]])</f>
        <v>1.4279156291337309</v>
      </c>
    </row>
    <row r="737" spans="1:12" x14ac:dyDescent="0.35">
      <c r="A737" t="s">
        <v>2087</v>
      </c>
      <c r="B737" t="s">
        <v>182</v>
      </c>
      <c r="C737" s="9">
        <v>1.02331844260223E-2</v>
      </c>
      <c r="D737" s="21">
        <v>1.2317659986405001</v>
      </c>
      <c r="E737" s="21">
        <v>3.5948774274547103E-2</v>
      </c>
      <c r="F737">
        <f>-LOG10(Table4[[#This Row],[Consortia FDR2]])</f>
        <v>1.4443159129271521</v>
      </c>
      <c r="H737" s="14" t="s">
        <v>2221</v>
      </c>
      <c r="I737" s="1" t="s">
        <v>410</v>
      </c>
      <c r="J737" s="9">
        <v>1.4724804155840101</v>
      </c>
      <c r="K737" s="9">
        <v>3.7359512558694401E-2</v>
      </c>
      <c r="L737">
        <f>-LOG10(Table6[[#This Row],[Consortia FDR]])</f>
        <v>1.4275987987816199</v>
      </c>
    </row>
    <row r="738" spans="1:12" x14ac:dyDescent="0.35">
      <c r="A738" t="s">
        <v>1100</v>
      </c>
      <c r="B738" t="s">
        <v>1100</v>
      </c>
      <c r="C738" s="9">
        <v>3.3288538941966803E-2</v>
      </c>
      <c r="D738" s="21">
        <v>1.6527137902943001</v>
      </c>
      <c r="E738" s="21">
        <v>3.5948774274547103E-2</v>
      </c>
      <c r="F738">
        <f>-LOG10(Table4[[#This Row],[Consortia FDR2]])</f>
        <v>1.4443159129271521</v>
      </c>
      <c r="H738" s="14" t="s">
        <v>2322</v>
      </c>
      <c r="I738" s="1" t="s">
        <v>1167</v>
      </c>
      <c r="J738" s="9">
        <v>-1.55286899929609</v>
      </c>
      <c r="K738" s="9">
        <v>3.7359512558694401E-2</v>
      </c>
      <c r="L738">
        <f>-LOG10(Table6[[#This Row],[Consortia FDR]])</f>
        <v>1.4275987987816199</v>
      </c>
    </row>
    <row r="739" spans="1:12" x14ac:dyDescent="0.35">
      <c r="A739" t="s">
        <v>2396</v>
      </c>
      <c r="B739" t="s">
        <v>1250</v>
      </c>
      <c r="C739" s="9">
        <v>4.7267479836702299E-2</v>
      </c>
      <c r="D739" s="21">
        <v>1.3208598385899899</v>
      </c>
      <c r="E739" s="21">
        <v>3.5948774274547103E-2</v>
      </c>
      <c r="F739">
        <f>-LOG10(Table4[[#This Row],[Consortia FDR2]])</f>
        <v>1.4443159129271521</v>
      </c>
      <c r="H739" s="14" t="s">
        <v>2007</v>
      </c>
      <c r="I739" s="1" t="s">
        <v>816</v>
      </c>
      <c r="J739" s="9">
        <v>2.5508049310466299</v>
      </c>
      <c r="K739" s="9">
        <v>3.7359512558694401E-2</v>
      </c>
      <c r="L739">
        <f>-LOG10(Table6[[#This Row],[Consortia FDR]])</f>
        <v>1.4275987987816199</v>
      </c>
    </row>
    <row r="740" spans="1:12" x14ac:dyDescent="0.35">
      <c r="A740" t="s">
        <v>808</v>
      </c>
      <c r="B740" t="s">
        <v>808</v>
      </c>
      <c r="C740" s="9">
        <v>4.8918093699828698E-2</v>
      </c>
      <c r="D740" s="21">
        <v>1.6577619288533201</v>
      </c>
      <c r="E740" s="21">
        <v>3.5948774274547103E-2</v>
      </c>
      <c r="F740">
        <f>-LOG10(Table4[[#This Row],[Consortia FDR2]])</f>
        <v>1.4443159129271521</v>
      </c>
      <c r="H740" s="14" t="s">
        <v>1451</v>
      </c>
      <c r="I740" s="1" t="s">
        <v>913</v>
      </c>
      <c r="J740" s="9">
        <v>2.2536795979550099</v>
      </c>
      <c r="K740" s="9">
        <v>3.7427791043071201E-2</v>
      </c>
      <c r="L740">
        <f>-LOG10(Table6[[#This Row],[Consortia FDR]])</f>
        <v>1.4268058038263753</v>
      </c>
    </row>
    <row r="741" spans="1:12" x14ac:dyDescent="0.35">
      <c r="A741" t="s">
        <v>2228</v>
      </c>
      <c r="B741" t="s">
        <v>431</v>
      </c>
      <c r="C741" s="9">
        <v>2.5971615905944701E-2</v>
      </c>
      <c r="D741" s="21">
        <v>1.2651852925745399</v>
      </c>
      <c r="E741" s="21">
        <v>3.5964898544255899E-2</v>
      </c>
      <c r="F741">
        <f>-LOG10(Table4[[#This Row],[Consortia FDR2]])</f>
        <v>1.4441211604912909</v>
      </c>
      <c r="H741" s="14" t="s">
        <v>1906</v>
      </c>
      <c r="I741" s="1" t="s">
        <v>700</v>
      </c>
      <c r="J741" s="9">
        <v>1.23763923193537</v>
      </c>
      <c r="K741" s="9">
        <v>3.7427791043071201E-2</v>
      </c>
      <c r="L741">
        <f>-LOG10(Table6[[#This Row],[Consortia FDR]])</f>
        <v>1.4268058038263753</v>
      </c>
    </row>
    <row r="742" spans="1:12" x14ac:dyDescent="0.35">
      <c r="A742" t="s">
        <v>2106</v>
      </c>
      <c r="B742" t="s">
        <v>220</v>
      </c>
      <c r="C742" s="9">
        <v>1.3145137695859699E-2</v>
      </c>
      <c r="D742" s="21">
        <v>1.3608568086481201</v>
      </c>
      <c r="E742" s="21">
        <v>3.6196477534684697E-2</v>
      </c>
      <c r="F742">
        <f>-LOG10(Table4[[#This Row],[Consortia FDR2]])</f>
        <v>1.4413336908392775</v>
      </c>
      <c r="H742" s="14" t="s">
        <v>2419</v>
      </c>
      <c r="I742" s="1" t="s">
        <v>1264</v>
      </c>
      <c r="J742" s="9">
        <v>1.2323615355548201</v>
      </c>
      <c r="K742" s="9">
        <v>3.7427791043071201E-2</v>
      </c>
      <c r="L742">
        <f>-LOG10(Table6[[#This Row],[Consortia FDR]])</f>
        <v>1.4268058038263753</v>
      </c>
    </row>
    <row r="743" spans="1:12" x14ac:dyDescent="0.35">
      <c r="A743" t="s">
        <v>2098</v>
      </c>
      <c r="B743" t="s">
        <v>205</v>
      </c>
      <c r="C743" s="9">
        <v>1.1487313519013701E-2</v>
      </c>
      <c r="D743" s="21">
        <v>1.3317445899025799</v>
      </c>
      <c r="E743" s="21">
        <v>3.6266767057804898E-2</v>
      </c>
      <c r="F743">
        <f>-LOG10(Table4[[#This Row],[Consortia FDR2]])</f>
        <v>1.4404911571721055</v>
      </c>
      <c r="H743" s="14" t="s">
        <v>1353</v>
      </c>
      <c r="I743" s="1" t="s">
        <v>93</v>
      </c>
      <c r="J743" s="9">
        <v>1.1872938354067599</v>
      </c>
      <c r="K743" s="9">
        <v>3.7527511398521902E-2</v>
      </c>
      <c r="L743">
        <f>-LOG10(Table6[[#This Row],[Consortia FDR]])</f>
        <v>1.4256502344604707</v>
      </c>
    </row>
    <row r="744" spans="1:12" x14ac:dyDescent="0.35">
      <c r="A744" t="s">
        <v>76</v>
      </c>
      <c r="B744" t="s">
        <v>76</v>
      </c>
      <c r="C744" s="9">
        <v>3.3736626608210701E-3</v>
      </c>
      <c r="D744" s="21">
        <v>1.5872453397980599</v>
      </c>
      <c r="E744" s="21">
        <v>3.6477917809587201E-2</v>
      </c>
      <c r="F744">
        <f>-LOG10(Table4[[#This Row],[Consortia FDR2]])</f>
        <v>1.437969959532621</v>
      </c>
      <c r="H744" s="14" t="s">
        <v>1462</v>
      </c>
      <c r="I744" s="1" t="s">
        <v>927</v>
      </c>
      <c r="J744" s="9">
        <v>1.2325948604095001</v>
      </c>
      <c r="K744" s="9">
        <v>3.7527511398521902E-2</v>
      </c>
      <c r="L744">
        <f>-LOG10(Table6[[#This Row],[Consortia FDR]])</f>
        <v>1.4256502344604707</v>
      </c>
    </row>
    <row r="745" spans="1:12" x14ac:dyDescent="0.35">
      <c r="A745" t="s">
        <v>2133</v>
      </c>
      <c r="B745" t="s">
        <v>263</v>
      </c>
      <c r="C745" s="9">
        <v>1.5793059423894099E-2</v>
      </c>
      <c r="D745" s="21">
        <v>-1.3802706715517099</v>
      </c>
      <c r="E745" s="21">
        <v>3.6477917809587201E-2</v>
      </c>
      <c r="F745">
        <f>-LOG10(Table4[[#This Row],[Consortia FDR2]])</f>
        <v>1.437969959532621</v>
      </c>
      <c r="H745" s="14" t="s">
        <v>2109</v>
      </c>
      <c r="I745" s="1" t="s">
        <v>224</v>
      </c>
      <c r="J745" s="9">
        <v>1.25954057551631</v>
      </c>
      <c r="K745" s="9">
        <v>3.7527511398521902E-2</v>
      </c>
      <c r="L745">
        <f>-LOG10(Table6[[#This Row],[Consortia FDR]])</f>
        <v>1.4256502344604707</v>
      </c>
    </row>
    <row r="746" spans="1:12" x14ac:dyDescent="0.35">
      <c r="A746" t="s">
        <v>2193</v>
      </c>
      <c r="B746" t="s">
        <v>1008</v>
      </c>
      <c r="C746" s="9">
        <v>2.1647203035365999E-2</v>
      </c>
      <c r="D746" s="21">
        <v>1.48387301488991</v>
      </c>
      <c r="E746" s="21">
        <v>3.65314284965821E-2</v>
      </c>
      <c r="F746">
        <f>-LOG10(Table4[[#This Row],[Consortia FDR2]])</f>
        <v>1.437333345142223</v>
      </c>
      <c r="H746" s="14" t="s">
        <v>2250</v>
      </c>
      <c r="I746" s="1" t="s">
        <v>478</v>
      </c>
      <c r="J746" s="9">
        <v>1.4883039233659401</v>
      </c>
      <c r="K746" s="9">
        <v>3.7527511398521902E-2</v>
      </c>
      <c r="L746">
        <f>-LOG10(Table6[[#This Row],[Consortia FDR]])</f>
        <v>1.4256502344604707</v>
      </c>
    </row>
    <row r="747" spans="1:12" x14ac:dyDescent="0.35">
      <c r="A747" t="s">
        <v>425</v>
      </c>
      <c r="B747" t="s">
        <v>425</v>
      </c>
      <c r="C747" s="9">
        <v>2.5704749175962299E-2</v>
      </c>
      <c r="D747" s="21">
        <v>1.4213618193636699</v>
      </c>
      <c r="E747" s="21">
        <v>3.65314284965821E-2</v>
      </c>
      <c r="F747">
        <f>-LOG10(Table4[[#This Row],[Consortia FDR2]])</f>
        <v>1.437333345142223</v>
      </c>
      <c r="H747" s="14" t="s">
        <v>2274</v>
      </c>
      <c r="I747" s="1" t="s">
        <v>538</v>
      </c>
      <c r="J747" s="9">
        <v>1.21351815974191</v>
      </c>
      <c r="K747" s="9">
        <v>3.7527511398521902E-2</v>
      </c>
      <c r="L747">
        <f>-LOG10(Table6[[#This Row],[Consortia FDR]])</f>
        <v>1.4256502344604707</v>
      </c>
    </row>
    <row r="748" spans="1:12" x14ac:dyDescent="0.35">
      <c r="A748" t="s">
        <v>522</v>
      </c>
      <c r="B748" t="s">
        <v>522</v>
      </c>
      <c r="C748" s="9">
        <v>3.1144222803532299E-2</v>
      </c>
      <c r="D748" s="21">
        <v>-1.58088203904422</v>
      </c>
      <c r="E748" s="21">
        <v>3.65314284965821E-2</v>
      </c>
      <c r="F748">
        <f>-LOG10(Table4[[#This Row],[Consortia FDR2]])</f>
        <v>1.437333345142223</v>
      </c>
      <c r="H748" s="14" t="s">
        <v>2323</v>
      </c>
      <c r="I748" s="1" t="s">
        <v>645</v>
      </c>
      <c r="J748" s="9">
        <v>1.29298327788287</v>
      </c>
      <c r="K748" s="9">
        <v>3.7527511398521902E-2</v>
      </c>
      <c r="L748">
        <f>-LOG10(Table6[[#This Row],[Consortia FDR]])</f>
        <v>1.4256502344604707</v>
      </c>
    </row>
    <row r="749" spans="1:12" x14ac:dyDescent="0.35">
      <c r="A749" t="s">
        <v>2282</v>
      </c>
      <c r="B749" t="s">
        <v>558</v>
      </c>
      <c r="C749" s="9">
        <v>3.3197992529728299E-2</v>
      </c>
      <c r="D749" s="21">
        <v>1.5866296438310901</v>
      </c>
      <c r="E749" s="21">
        <v>3.65314284965821E-2</v>
      </c>
      <c r="F749">
        <f>-LOG10(Table4[[#This Row],[Consortia FDR2]])</f>
        <v>1.437333345142223</v>
      </c>
      <c r="H749" s="14" t="s">
        <v>1861</v>
      </c>
      <c r="I749" s="1" t="s">
        <v>653</v>
      </c>
      <c r="J749" s="9">
        <v>1.2703389702557999</v>
      </c>
      <c r="K749" s="9">
        <v>3.7527511398521902E-2</v>
      </c>
      <c r="L749">
        <f>-LOG10(Table6[[#This Row],[Consortia FDR]])</f>
        <v>1.4256502344604707</v>
      </c>
    </row>
    <row r="750" spans="1:12" x14ac:dyDescent="0.35">
      <c r="A750" t="s">
        <v>1878</v>
      </c>
      <c r="B750" t="s">
        <v>1182</v>
      </c>
      <c r="C750" s="9">
        <v>4.2097247034660702E-2</v>
      </c>
      <c r="D750" s="21">
        <v>1.71509639523114</v>
      </c>
      <c r="E750" s="21">
        <v>3.65314284965821E-2</v>
      </c>
      <c r="F750">
        <f>-LOG10(Table4[[#This Row],[Consortia FDR2]])</f>
        <v>1.437333345142223</v>
      </c>
      <c r="H750" s="14" t="s">
        <v>1738</v>
      </c>
      <c r="I750" s="1" t="s">
        <v>537</v>
      </c>
      <c r="J750" s="9">
        <v>1.2393306660599399</v>
      </c>
      <c r="K750" s="9">
        <v>3.75322655852156E-2</v>
      </c>
      <c r="L750">
        <f>-LOG10(Table6[[#This Row],[Consortia FDR]])</f>
        <v>1.425595219187771</v>
      </c>
    </row>
    <row r="751" spans="1:12" x14ac:dyDescent="0.35">
      <c r="A751" t="s">
        <v>2083</v>
      </c>
      <c r="B751" t="s">
        <v>4</v>
      </c>
      <c r="C751" s="9">
        <v>9.9256558573860097E-3</v>
      </c>
      <c r="D751" s="21">
        <v>1.21612895606631</v>
      </c>
      <c r="E751" s="21">
        <v>3.6736302711771397E-2</v>
      </c>
      <c r="F751">
        <f>-LOG10(Table4[[#This Row],[Consortia FDR2]])</f>
        <v>1.4349045549620452</v>
      </c>
      <c r="H751" s="14" t="s">
        <v>2169</v>
      </c>
      <c r="I751" s="1" t="s">
        <v>320</v>
      </c>
      <c r="J751" s="9">
        <v>-1.2946246522121301</v>
      </c>
      <c r="K751" s="9">
        <v>3.7612783283455999E-2</v>
      </c>
      <c r="L751">
        <f>-LOG10(Table6[[#This Row],[Consortia FDR]])</f>
        <v>1.4246645283185708</v>
      </c>
    </row>
    <row r="752" spans="1:12" x14ac:dyDescent="0.35">
      <c r="A752" t="s">
        <v>2284</v>
      </c>
      <c r="B752" t="s">
        <v>1101</v>
      </c>
      <c r="C752" s="9">
        <v>3.3399399235590398E-2</v>
      </c>
      <c r="D752" s="21">
        <v>1.6104630678707399</v>
      </c>
      <c r="E752" s="21">
        <v>3.68539202087683E-2</v>
      </c>
      <c r="F752">
        <f>-LOG10(Table4[[#This Row],[Consortia FDR2]])</f>
        <v>1.4335163087687655</v>
      </c>
      <c r="H752" s="14" t="s">
        <v>193</v>
      </c>
      <c r="I752" s="1" t="s">
        <v>193</v>
      </c>
      <c r="J752" s="9">
        <v>-1.2061773328357901</v>
      </c>
      <c r="K752" s="9">
        <v>3.7831503894271201E-2</v>
      </c>
      <c r="L752">
        <f>-LOG10(Table6[[#This Row],[Consortia FDR]])</f>
        <v>1.4221463941024088</v>
      </c>
    </row>
    <row r="753" spans="1:12" x14ac:dyDescent="0.35">
      <c r="A753" t="s">
        <v>2119</v>
      </c>
      <c r="B753" t="s">
        <v>235</v>
      </c>
      <c r="C753" s="9">
        <v>1.38251185780052E-2</v>
      </c>
      <c r="D753" s="21">
        <v>1.4426467975031201</v>
      </c>
      <c r="E753" s="21">
        <v>3.69612580940177E-2</v>
      </c>
      <c r="F753">
        <f>-LOG10(Table4[[#This Row],[Consortia FDR2]])</f>
        <v>1.4322532546058662</v>
      </c>
      <c r="H753" s="14" t="s">
        <v>1517</v>
      </c>
      <c r="I753" s="1" t="s">
        <v>959</v>
      </c>
      <c r="J753" s="9">
        <v>1.4417618361634901</v>
      </c>
      <c r="K753" s="9">
        <v>3.7831503894271201E-2</v>
      </c>
      <c r="L753">
        <f>-LOG10(Table6[[#This Row],[Consortia FDR]])</f>
        <v>1.4221463941024088</v>
      </c>
    </row>
    <row r="754" spans="1:12" x14ac:dyDescent="0.35">
      <c r="A754" t="s">
        <v>542</v>
      </c>
      <c r="B754" t="s">
        <v>542</v>
      </c>
      <c r="C754" s="9">
        <v>3.2100901482235898E-2</v>
      </c>
      <c r="D754" s="21">
        <v>1.4809833237702901</v>
      </c>
      <c r="E754" s="21">
        <v>3.7147071145635403E-2</v>
      </c>
      <c r="F754">
        <f>-LOG10(Table4[[#This Row],[Consortia FDR2]])</f>
        <v>1.4300754224264813</v>
      </c>
      <c r="H754" s="14" t="s">
        <v>1521</v>
      </c>
      <c r="I754" s="1" t="s">
        <v>961</v>
      </c>
      <c r="J754" s="9">
        <v>1.48159285254629</v>
      </c>
      <c r="K754" s="9">
        <v>3.7831503894271201E-2</v>
      </c>
      <c r="L754">
        <f>-LOG10(Table6[[#This Row],[Consortia FDR]])</f>
        <v>1.4221463941024088</v>
      </c>
    </row>
    <row r="755" spans="1:12" x14ac:dyDescent="0.35">
      <c r="A755" t="s">
        <v>1809</v>
      </c>
      <c r="B755" t="s">
        <v>1145</v>
      </c>
      <c r="C755" s="9">
        <v>3.68539202087683E-2</v>
      </c>
      <c r="D755" s="21">
        <v>1.8000137556768001</v>
      </c>
      <c r="E755" s="21">
        <v>3.7147071145635403E-2</v>
      </c>
      <c r="F755">
        <f>-LOG10(Table4[[#This Row],[Consortia FDR2]])</f>
        <v>1.4300754224264813</v>
      </c>
      <c r="H755" s="14" t="s">
        <v>584</v>
      </c>
      <c r="I755" s="1" t="s">
        <v>584</v>
      </c>
      <c r="J755" s="9">
        <v>1.53899561114093</v>
      </c>
      <c r="K755" s="9">
        <v>3.7831503894271201E-2</v>
      </c>
      <c r="L755">
        <f>-LOG10(Table6[[#This Row],[Consortia FDR]])</f>
        <v>1.4221463941024088</v>
      </c>
    </row>
    <row r="756" spans="1:12" x14ac:dyDescent="0.35">
      <c r="A756" t="s">
        <v>1452</v>
      </c>
      <c r="B756" t="s">
        <v>199</v>
      </c>
      <c r="C756" s="9">
        <v>1.1298400677971899E-2</v>
      </c>
      <c r="D756" s="21">
        <v>1.31774708954838</v>
      </c>
      <c r="E756" s="21">
        <v>3.7165783542924997E-2</v>
      </c>
      <c r="F756">
        <f>-LOG10(Table4[[#This Row],[Consortia FDR2]])</f>
        <v>1.4298567068060986</v>
      </c>
      <c r="H756" s="14" t="s">
        <v>2335</v>
      </c>
      <c r="I756" s="1" t="s">
        <v>668</v>
      </c>
      <c r="J756" s="9">
        <v>-1.7107619885886001</v>
      </c>
      <c r="K756" s="9">
        <v>3.7831503894271201E-2</v>
      </c>
      <c r="L756">
        <f>-LOG10(Table6[[#This Row],[Consortia FDR]])</f>
        <v>1.4221463941024088</v>
      </c>
    </row>
    <row r="757" spans="1:12" x14ac:dyDescent="0.35">
      <c r="A757" t="s">
        <v>2379</v>
      </c>
      <c r="B757" t="s">
        <v>35</v>
      </c>
      <c r="C757" s="9">
        <v>4.5764218736255198E-2</v>
      </c>
      <c r="D757" s="21">
        <v>-1.3077109796792199</v>
      </c>
      <c r="E757" s="21">
        <v>3.7165783542924997E-2</v>
      </c>
      <c r="F757">
        <f>-LOG10(Table4[[#This Row],[Consortia FDR2]])</f>
        <v>1.4298567068060986</v>
      </c>
      <c r="H757" s="14" t="s">
        <v>2064</v>
      </c>
      <c r="I757" s="1" t="s">
        <v>139</v>
      </c>
      <c r="J757" s="9">
        <v>1.3029746810778799</v>
      </c>
      <c r="K757" s="9">
        <v>3.7850679011878899E-2</v>
      </c>
      <c r="L757">
        <f>-LOG10(Table6[[#This Row],[Consortia FDR]])</f>
        <v>1.4219263251872354</v>
      </c>
    </row>
    <row r="758" spans="1:12" x14ac:dyDescent="0.35">
      <c r="A758" t="s">
        <v>2082</v>
      </c>
      <c r="B758" t="s">
        <v>177</v>
      </c>
      <c r="C758" s="9">
        <v>9.9256558573860097E-3</v>
      </c>
      <c r="D758" s="21">
        <v>1.39240755593083</v>
      </c>
      <c r="E758" s="21">
        <v>3.7173668794221897E-2</v>
      </c>
      <c r="F758">
        <f>-LOG10(Table4[[#This Row],[Consortia FDR2]])</f>
        <v>1.4297645748080319</v>
      </c>
      <c r="H758" s="14" t="s">
        <v>2051</v>
      </c>
      <c r="I758" s="1" t="s">
        <v>111</v>
      </c>
      <c r="J758" s="9">
        <v>2.4109267477594698</v>
      </c>
      <c r="K758" s="9">
        <v>3.7890611731386303E-2</v>
      </c>
      <c r="L758">
        <f>-LOG10(Table6[[#This Row],[Consortia FDR]])</f>
        <v>1.4214683831277284</v>
      </c>
    </row>
    <row r="759" spans="1:12" x14ac:dyDescent="0.35">
      <c r="A759" t="s">
        <v>1590</v>
      </c>
      <c r="B759" t="s">
        <v>1011</v>
      </c>
      <c r="C759" s="9">
        <v>2.1864423606226199E-2</v>
      </c>
      <c r="D759" s="21">
        <v>1.3710556718601301</v>
      </c>
      <c r="E759" s="21">
        <v>3.7239002885362298E-2</v>
      </c>
      <c r="F759">
        <f>-LOG10(Table4[[#This Row],[Consortia FDR2]])</f>
        <v>1.4290019562401715</v>
      </c>
      <c r="H759" s="14" t="s">
        <v>2138</v>
      </c>
      <c r="I759" s="1" t="s">
        <v>274</v>
      </c>
      <c r="J759" s="9">
        <v>1.28372955949222</v>
      </c>
      <c r="K759" s="9">
        <v>3.7890611731386303E-2</v>
      </c>
      <c r="L759">
        <f>-LOG10(Table6[[#This Row],[Consortia FDR]])</f>
        <v>1.4214683831277284</v>
      </c>
    </row>
    <row r="760" spans="1:12" x14ac:dyDescent="0.35">
      <c r="A760" t="s">
        <v>317</v>
      </c>
      <c r="B760" t="s">
        <v>317</v>
      </c>
      <c r="C760" s="9">
        <v>1.8359310555882899E-2</v>
      </c>
      <c r="D760" s="21">
        <v>-1.9815969296140701</v>
      </c>
      <c r="E760" s="21">
        <v>3.7332267655798203E-2</v>
      </c>
      <c r="F760">
        <f>-LOG10(Table4[[#This Row],[Consortia FDR2]])</f>
        <v>1.4279156291337309</v>
      </c>
      <c r="H760" s="14" t="s">
        <v>1705</v>
      </c>
      <c r="I760" s="1" t="s">
        <v>504</v>
      </c>
      <c r="J760" s="9">
        <v>1.63667825627079</v>
      </c>
      <c r="K760" s="9">
        <v>3.7890611731386303E-2</v>
      </c>
      <c r="L760">
        <f>-LOG10(Table6[[#This Row],[Consortia FDR]])</f>
        <v>1.4214683831277284</v>
      </c>
    </row>
    <row r="761" spans="1:12" x14ac:dyDescent="0.35">
      <c r="A761" t="s">
        <v>2221</v>
      </c>
      <c r="B761" t="s">
        <v>410</v>
      </c>
      <c r="C761" s="9">
        <v>2.47493215626657E-2</v>
      </c>
      <c r="D761" s="21">
        <v>1.4724804155840101</v>
      </c>
      <c r="E761" s="21">
        <v>3.7359512558694401E-2</v>
      </c>
      <c r="F761">
        <f>-LOG10(Table4[[#This Row],[Consortia FDR2]])</f>
        <v>1.4275987987816199</v>
      </c>
      <c r="H761" s="14" t="s">
        <v>2331</v>
      </c>
      <c r="I761" s="1" t="s">
        <v>663</v>
      </c>
      <c r="J761" s="9">
        <v>1.2438131310712</v>
      </c>
      <c r="K761" s="9">
        <v>3.7890611731386303E-2</v>
      </c>
      <c r="L761">
        <f>-LOG10(Table6[[#This Row],[Consortia FDR]])</f>
        <v>1.4214683831277284</v>
      </c>
    </row>
    <row r="762" spans="1:12" x14ac:dyDescent="0.35">
      <c r="A762" t="s">
        <v>2322</v>
      </c>
      <c r="B762" t="s">
        <v>1167</v>
      </c>
      <c r="C762" s="9">
        <v>3.9531931847856201E-2</v>
      </c>
      <c r="D762" s="21">
        <v>-1.55286899929609</v>
      </c>
      <c r="E762" s="21">
        <v>3.7359512558694401E-2</v>
      </c>
      <c r="F762">
        <f>-LOG10(Table4[[#This Row],[Consortia FDR2]])</f>
        <v>1.4275987987816199</v>
      </c>
      <c r="H762" s="14" t="s">
        <v>2377</v>
      </c>
      <c r="I762" s="1" t="s">
        <v>1230</v>
      </c>
      <c r="J762" s="9">
        <v>1.3962817017920901</v>
      </c>
      <c r="K762" s="9">
        <v>3.7890611731386303E-2</v>
      </c>
      <c r="L762">
        <f>-LOG10(Table6[[#This Row],[Consortia FDR]])</f>
        <v>1.4214683831277284</v>
      </c>
    </row>
    <row r="763" spans="1:12" x14ac:dyDescent="0.35">
      <c r="A763" t="s">
        <v>2007</v>
      </c>
      <c r="B763" t="s">
        <v>816</v>
      </c>
      <c r="C763" s="9">
        <v>4.9493252469806299E-2</v>
      </c>
      <c r="D763" s="21">
        <v>2.5508049310466299</v>
      </c>
      <c r="E763" s="21">
        <v>3.7359512558694401E-2</v>
      </c>
      <c r="F763">
        <f>-LOG10(Table4[[#This Row],[Consortia FDR2]])</f>
        <v>1.4275987987816199</v>
      </c>
      <c r="H763" s="14" t="s">
        <v>1968</v>
      </c>
      <c r="I763" s="1" t="s">
        <v>757</v>
      </c>
      <c r="J763" s="9">
        <v>-1.6642222267325799</v>
      </c>
      <c r="K763" s="9">
        <v>3.7890611731386303E-2</v>
      </c>
      <c r="L763">
        <f>-LOG10(Table6[[#This Row],[Consortia FDR]])</f>
        <v>1.4214683831277284</v>
      </c>
    </row>
    <row r="764" spans="1:12" x14ac:dyDescent="0.35">
      <c r="A764" t="s">
        <v>1451</v>
      </c>
      <c r="B764" t="s">
        <v>913</v>
      </c>
      <c r="C764" s="9">
        <v>1.1298400677971899E-2</v>
      </c>
      <c r="D764" s="21">
        <v>2.2536795979550099</v>
      </c>
      <c r="E764" s="21">
        <v>3.7427791043071201E-2</v>
      </c>
      <c r="F764">
        <f>-LOG10(Table4[[#This Row],[Consortia FDR2]])</f>
        <v>1.4268058038263753</v>
      </c>
      <c r="H764" s="14" t="s">
        <v>2309</v>
      </c>
      <c r="I764" s="1" t="s">
        <v>1144</v>
      </c>
      <c r="J764" s="9">
        <v>1.20242309818101</v>
      </c>
      <c r="K764" s="9">
        <v>3.7957437456870399E-2</v>
      </c>
      <c r="L764">
        <f>-LOG10(Table6[[#This Row],[Consortia FDR]])</f>
        <v>1.420703114893491</v>
      </c>
    </row>
    <row r="765" spans="1:12" x14ac:dyDescent="0.35">
      <c r="A765" t="s">
        <v>1906</v>
      </c>
      <c r="B765" t="s">
        <v>700</v>
      </c>
      <c r="C765" s="9">
        <v>4.3608631080487799E-2</v>
      </c>
      <c r="D765" s="21">
        <v>1.23763923193537</v>
      </c>
      <c r="E765" s="21">
        <v>3.7427791043071201E-2</v>
      </c>
      <c r="F765">
        <f>-LOG10(Table4[[#This Row],[Consortia FDR2]])</f>
        <v>1.4268058038263753</v>
      </c>
      <c r="H765" s="14" t="s">
        <v>1505</v>
      </c>
      <c r="I765" s="1" t="s">
        <v>953</v>
      </c>
      <c r="J765" s="9">
        <v>1.4863538426182401</v>
      </c>
      <c r="K765" s="9">
        <v>3.7963348633597703E-2</v>
      </c>
      <c r="L765">
        <f>-LOG10(Table6[[#This Row],[Consortia FDR]])</f>
        <v>1.4206354867359965</v>
      </c>
    </row>
    <row r="766" spans="1:12" x14ac:dyDescent="0.35">
      <c r="A766" t="s">
        <v>2419</v>
      </c>
      <c r="B766" t="s">
        <v>1264</v>
      </c>
      <c r="C766" s="9">
        <v>4.9552703379485502E-2</v>
      </c>
      <c r="D766" s="21">
        <v>1.2323615355548201</v>
      </c>
      <c r="E766" s="21">
        <v>3.7427791043071201E-2</v>
      </c>
      <c r="F766">
        <f>-LOG10(Table4[[#This Row],[Consortia FDR2]])</f>
        <v>1.4268058038263753</v>
      </c>
      <c r="H766" s="14" t="s">
        <v>1820</v>
      </c>
      <c r="I766" s="1" t="s">
        <v>617</v>
      </c>
      <c r="J766" s="9">
        <v>1.28540064114765</v>
      </c>
      <c r="K766" s="9">
        <v>3.8050167720987398E-2</v>
      </c>
      <c r="L766">
        <f>-LOG10(Table6[[#This Row],[Consortia FDR]])</f>
        <v>1.4196434245665019</v>
      </c>
    </row>
    <row r="767" spans="1:12" x14ac:dyDescent="0.35">
      <c r="A767" t="s">
        <v>1353</v>
      </c>
      <c r="B767" t="s">
        <v>93</v>
      </c>
      <c r="C767" s="9">
        <v>4.0741598031202196E-3</v>
      </c>
      <c r="D767" s="21">
        <v>1.1872938354067599</v>
      </c>
      <c r="E767" s="21">
        <v>3.7527511398521902E-2</v>
      </c>
      <c r="F767">
        <f>-LOG10(Table4[[#This Row],[Consortia FDR2]])</f>
        <v>1.4256502344604707</v>
      </c>
      <c r="H767" s="14" t="s">
        <v>2398</v>
      </c>
      <c r="I767" s="1" t="s">
        <v>771</v>
      </c>
      <c r="J767" s="9">
        <v>1.2130746045185401</v>
      </c>
      <c r="K767" s="9">
        <v>3.8050167720987398E-2</v>
      </c>
      <c r="L767">
        <f>-LOG10(Table6[[#This Row],[Consortia FDR]])</f>
        <v>1.4196434245665019</v>
      </c>
    </row>
    <row r="768" spans="1:12" x14ac:dyDescent="0.35">
      <c r="A768" t="s">
        <v>1462</v>
      </c>
      <c r="B768" t="s">
        <v>927</v>
      </c>
      <c r="C768" s="9">
        <v>1.2148177348632201E-2</v>
      </c>
      <c r="D768" s="21">
        <v>1.2325948604095001</v>
      </c>
      <c r="E768" s="21">
        <v>3.7527511398521902E-2</v>
      </c>
      <c r="F768">
        <f>-LOG10(Table4[[#This Row],[Consortia FDR2]])</f>
        <v>1.4256502344604707</v>
      </c>
      <c r="H768" s="14" t="s">
        <v>1883</v>
      </c>
      <c r="I768" s="1" t="s">
        <v>675</v>
      </c>
      <c r="J768" s="9">
        <v>1.96733040071931</v>
      </c>
      <c r="K768" s="9">
        <v>3.8497947348633599E-2</v>
      </c>
      <c r="L768">
        <f>-LOG10(Table6[[#This Row],[Consortia FDR]])</f>
        <v>1.4145624257882989</v>
      </c>
    </row>
    <row r="769" spans="1:12" x14ac:dyDescent="0.35">
      <c r="A769" t="s">
        <v>2109</v>
      </c>
      <c r="B769" t="s">
        <v>224</v>
      </c>
      <c r="C769" s="9">
        <v>1.3180178859643499E-2</v>
      </c>
      <c r="D769" s="21">
        <v>1.25954057551631</v>
      </c>
      <c r="E769" s="21">
        <v>3.7527511398521902E-2</v>
      </c>
      <c r="F769">
        <f>-LOG10(Table4[[#This Row],[Consortia FDR2]])</f>
        <v>1.4256502344604707</v>
      </c>
      <c r="H769" s="14" t="s">
        <v>2155</v>
      </c>
      <c r="I769" s="1" t="s">
        <v>972</v>
      </c>
      <c r="J769" s="9">
        <v>-1.64192424749361</v>
      </c>
      <c r="K769" s="9">
        <v>3.8543248637953997E-2</v>
      </c>
      <c r="L769">
        <f>-LOG10(Table6[[#This Row],[Consortia FDR]])</f>
        <v>1.4140516833993597</v>
      </c>
    </row>
    <row r="770" spans="1:12" x14ac:dyDescent="0.35">
      <c r="A770" t="s">
        <v>2250</v>
      </c>
      <c r="B770" t="s">
        <v>478</v>
      </c>
      <c r="C770" s="9">
        <v>2.8871528552728599E-2</v>
      </c>
      <c r="D770" s="21">
        <v>1.4883039233659401</v>
      </c>
      <c r="E770" s="21">
        <v>3.7527511398521902E-2</v>
      </c>
      <c r="F770">
        <f>-LOG10(Table4[[#This Row],[Consortia FDR2]])</f>
        <v>1.4256502344604707</v>
      </c>
      <c r="H770" s="14" t="s">
        <v>1449</v>
      </c>
      <c r="I770" s="1" t="s">
        <v>196</v>
      </c>
      <c r="J770" s="9">
        <v>1.4318589335558101</v>
      </c>
      <c r="K770" s="9">
        <v>3.8603772836042202E-2</v>
      </c>
      <c r="L770">
        <f>-LOG10(Table6[[#This Row],[Consortia FDR]])</f>
        <v>1.4133702486494011</v>
      </c>
    </row>
    <row r="771" spans="1:12" x14ac:dyDescent="0.35">
      <c r="A771" t="s">
        <v>2274</v>
      </c>
      <c r="B771" t="s">
        <v>538</v>
      </c>
      <c r="C771" s="9">
        <v>3.1810646347277899E-2</v>
      </c>
      <c r="D771" s="21">
        <v>1.21351815974191</v>
      </c>
      <c r="E771" s="21">
        <v>3.7527511398521902E-2</v>
      </c>
      <c r="F771">
        <f>-LOG10(Table4[[#This Row],[Consortia FDR2]])</f>
        <v>1.4256502344604707</v>
      </c>
      <c r="H771" s="14" t="s">
        <v>2108</v>
      </c>
      <c r="I771" s="1" t="s">
        <v>221</v>
      </c>
      <c r="J771" s="9">
        <v>1.2099637289870999</v>
      </c>
      <c r="K771" s="9">
        <v>3.8603772836042202E-2</v>
      </c>
      <c r="L771">
        <f>-LOG10(Table6[[#This Row],[Consortia FDR]])</f>
        <v>1.4133702486494011</v>
      </c>
    </row>
    <row r="772" spans="1:12" x14ac:dyDescent="0.35">
      <c r="A772" t="s">
        <v>2323</v>
      </c>
      <c r="B772" t="s">
        <v>645</v>
      </c>
      <c r="C772" s="9">
        <v>3.9569040546237097E-2</v>
      </c>
      <c r="D772" s="21">
        <v>1.29298327788287</v>
      </c>
      <c r="E772" s="21">
        <v>3.7527511398521902E-2</v>
      </c>
      <c r="F772">
        <f>-LOG10(Table4[[#This Row],[Consortia FDR2]])</f>
        <v>1.4256502344604707</v>
      </c>
      <c r="H772" s="14" t="s">
        <v>1420</v>
      </c>
      <c r="I772" s="1" t="s">
        <v>166</v>
      </c>
      <c r="J772" s="9">
        <v>1.7479310456432799</v>
      </c>
      <c r="K772" s="9">
        <v>3.8620581862605301E-2</v>
      </c>
      <c r="L772">
        <f>-LOG10(Table6[[#This Row],[Consortia FDR]])</f>
        <v>1.4131811873713549</v>
      </c>
    </row>
    <row r="773" spans="1:12" x14ac:dyDescent="0.35">
      <c r="A773" t="s">
        <v>1861</v>
      </c>
      <c r="B773" t="s">
        <v>653</v>
      </c>
      <c r="C773" s="9">
        <v>4.0401404788587301E-2</v>
      </c>
      <c r="D773" s="21">
        <v>1.2703389702557999</v>
      </c>
      <c r="E773" s="21">
        <v>3.7527511398521902E-2</v>
      </c>
      <c r="F773">
        <f>-LOG10(Table4[[#This Row],[Consortia FDR2]])</f>
        <v>1.4256502344604707</v>
      </c>
      <c r="H773" s="14" t="s">
        <v>1712</v>
      </c>
      <c r="I773" s="1" t="s">
        <v>509</v>
      </c>
      <c r="J773" s="9">
        <v>1.26893681613013</v>
      </c>
      <c r="K773" s="9">
        <v>3.8620581862605301E-2</v>
      </c>
      <c r="L773">
        <f>-LOG10(Table6[[#This Row],[Consortia FDR]])</f>
        <v>1.4131811873713549</v>
      </c>
    </row>
    <row r="774" spans="1:12" x14ac:dyDescent="0.35">
      <c r="A774" t="s">
        <v>1738</v>
      </c>
      <c r="B774" t="s">
        <v>537</v>
      </c>
      <c r="C774" s="9">
        <v>3.1810646347277899E-2</v>
      </c>
      <c r="D774" s="21">
        <v>1.2393306660599399</v>
      </c>
      <c r="E774" s="21">
        <v>3.75322655852156E-2</v>
      </c>
      <c r="F774">
        <f>-LOG10(Table4[[#This Row],[Consortia FDR2]])</f>
        <v>1.425595219187771</v>
      </c>
      <c r="H774" s="14" t="s">
        <v>2129</v>
      </c>
      <c r="I774" s="1" t="s">
        <v>256</v>
      </c>
      <c r="J774" s="9">
        <v>1.2106294626313101</v>
      </c>
      <c r="K774" s="9">
        <v>3.8649439156274501E-2</v>
      </c>
      <c r="L774">
        <f>-LOG10(Table6[[#This Row],[Consortia FDR]])</f>
        <v>1.4128568037664175</v>
      </c>
    </row>
    <row r="775" spans="1:12" x14ac:dyDescent="0.35">
      <c r="A775" t="s">
        <v>2169</v>
      </c>
      <c r="B775" t="s">
        <v>320</v>
      </c>
      <c r="C775" s="9">
        <v>1.8462232271433499E-2</v>
      </c>
      <c r="D775" s="21">
        <v>-1.2946246522121301</v>
      </c>
      <c r="E775" s="21">
        <v>3.7612783283455999E-2</v>
      </c>
      <c r="F775">
        <f>-LOG10(Table4[[#This Row],[Consortia FDR2]])</f>
        <v>1.4246645283185708</v>
      </c>
      <c r="H775" s="14" t="s">
        <v>2211</v>
      </c>
      <c r="I775" s="1" t="s">
        <v>1026</v>
      </c>
      <c r="J775" s="9">
        <v>5.7165780754332802</v>
      </c>
      <c r="K775" s="9">
        <v>3.8697423637495502E-2</v>
      </c>
      <c r="L775">
        <f>-LOG10(Table6[[#This Row],[Consortia FDR]])</f>
        <v>1.4123179480887067</v>
      </c>
    </row>
    <row r="776" spans="1:12" x14ac:dyDescent="0.35">
      <c r="A776" t="s">
        <v>193</v>
      </c>
      <c r="B776" t="s">
        <v>193</v>
      </c>
      <c r="C776" s="9">
        <v>1.1054274127449E-2</v>
      </c>
      <c r="D776" s="21">
        <v>-1.2061773328357901</v>
      </c>
      <c r="E776" s="21">
        <v>3.7831503894271201E-2</v>
      </c>
      <c r="F776">
        <f>-LOG10(Table4[[#This Row],[Consortia FDR2]])</f>
        <v>1.4221463941024088</v>
      </c>
      <c r="H776" s="14" t="s">
        <v>2220</v>
      </c>
      <c r="I776" s="1" t="s">
        <v>409</v>
      </c>
      <c r="J776" s="9">
        <v>1.53366566723218</v>
      </c>
      <c r="K776" s="9">
        <v>3.8765787647749003E-2</v>
      </c>
      <c r="L776">
        <f>-LOG10(Table6[[#This Row],[Consortia FDR]])</f>
        <v>1.4115513875594052</v>
      </c>
    </row>
    <row r="777" spans="1:12" x14ac:dyDescent="0.35">
      <c r="A777" t="s">
        <v>1517</v>
      </c>
      <c r="B777" t="s">
        <v>959</v>
      </c>
      <c r="C777" s="9">
        <v>1.6548967221671498E-2</v>
      </c>
      <c r="D777" s="21">
        <v>1.4417618361634901</v>
      </c>
      <c r="E777" s="21">
        <v>3.7831503894271201E-2</v>
      </c>
      <c r="F777">
        <f>-LOG10(Table4[[#This Row],[Consortia FDR2]])</f>
        <v>1.4221463941024088</v>
      </c>
      <c r="H777" s="14" t="s">
        <v>2344</v>
      </c>
      <c r="I777" s="1" t="s">
        <v>1192</v>
      </c>
      <c r="J777" s="9">
        <v>1.2776231361344199</v>
      </c>
      <c r="K777" s="9">
        <v>3.9010710422317497E-2</v>
      </c>
      <c r="L777">
        <f>-LOG10(Table6[[#This Row],[Consortia FDR]])</f>
        <v>1.408816140698643</v>
      </c>
    </row>
    <row r="778" spans="1:12" x14ac:dyDescent="0.35">
      <c r="A778" t="s">
        <v>1521</v>
      </c>
      <c r="B778" t="s">
        <v>961</v>
      </c>
      <c r="C778" s="9">
        <v>1.6607260195503799E-2</v>
      </c>
      <c r="D778" s="21">
        <v>1.48159285254629</v>
      </c>
      <c r="E778" s="21">
        <v>3.7831503894271201E-2</v>
      </c>
      <c r="F778">
        <f>-LOG10(Table4[[#This Row],[Consortia FDR2]])</f>
        <v>1.4221463941024088</v>
      </c>
      <c r="H778" s="14" t="s">
        <v>13</v>
      </c>
      <c r="I778" s="1" t="s">
        <v>13</v>
      </c>
      <c r="J778" s="9">
        <v>1.3007663292120899</v>
      </c>
      <c r="K778" s="9">
        <v>3.92953197474913E-2</v>
      </c>
      <c r="L778">
        <f>-LOG10(Table6[[#This Row],[Consortia FDR]])</f>
        <v>1.4056591730057459</v>
      </c>
    </row>
    <row r="779" spans="1:12" x14ac:dyDescent="0.35">
      <c r="A779" t="s">
        <v>584</v>
      </c>
      <c r="B779" t="s">
        <v>584</v>
      </c>
      <c r="C779" s="9">
        <v>3.4870515991119698E-2</v>
      </c>
      <c r="D779" s="21">
        <v>1.53899561114093</v>
      </c>
      <c r="E779" s="21">
        <v>3.7831503894271201E-2</v>
      </c>
      <c r="F779">
        <f>-LOG10(Table4[[#This Row],[Consortia FDR2]])</f>
        <v>1.4221463941024088</v>
      </c>
      <c r="H779" s="14" t="s">
        <v>2125</v>
      </c>
      <c r="I779" s="1" t="s">
        <v>252</v>
      </c>
      <c r="J779" s="9">
        <v>-1.5804734151511399</v>
      </c>
      <c r="K779" s="9">
        <v>3.9531931847856201E-2</v>
      </c>
      <c r="L779">
        <f>-LOG10(Table6[[#This Row],[Consortia FDR]])</f>
        <v>1.4030519620202073</v>
      </c>
    </row>
    <row r="780" spans="1:12" x14ac:dyDescent="0.35">
      <c r="A780" t="s">
        <v>2335</v>
      </c>
      <c r="B780" t="s">
        <v>668</v>
      </c>
      <c r="C780" s="9">
        <v>4.1859310590472099E-2</v>
      </c>
      <c r="D780" s="21">
        <v>-1.7107619885886001</v>
      </c>
      <c r="E780" s="21">
        <v>3.7831503894271201E-2</v>
      </c>
      <c r="F780">
        <f>-LOG10(Table4[[#This Row],[Consortia FDR2]])</f>
        <v>1.4221463941024088</v>
      </c>
      <c r="H780" s="14" t="s">
        <v>1405</v>
      </c>
      <c r="I780" s="1" t="s">
        <v>885</v>
      </c>
      <c r="J780" s="9">
        <v>1.35969320155924</v>
      </c>
      <c r="K780" s="9">
        <v>3.95554346657985E-2</v>
      </c>
      <c r="L780">
        <f>-LOG10(Table6[[#This Row],[Consortia FDR]])</f>
        <v>1.4027938387600221</v>
      </c>
    </row>
    <row r="781" spans="1:12" x14ac:dyDescent="0.35">
      <c r="A781" t="s">
        <v>2064</v>
      </c>
      <c r="B781" t="s">
        <v>139</v>
      </c>
      <c r="C781" s="9">
        <v>6.4151572795786097E-3</v>
      </c>
      <c r="D781" s="21">
        <v>1.3029746810778799</v>
      </c>
      <c r="E781" s="21">
        <v>3.7850679011878899E-2</v>
      </c>
      <c r="F781">
        <f>-LOG10(Table4[[#This Row],[Consortia FDR2]])</f>
        <v>1.4219263251872354</v>
      </c>
      <c r="H781" s="14" t="s">
        <v>2244</v>
      </c>
      <c r="I781" s="1" t="s">
        <v>467</v>
      </c>
      <c r="J781" s="9">
        <v>2.5634334680095701</v>
      </c>
      <c r="K781" s="9">
        <v>3.9569040546237097E-2</v>
      </c>
      <c r="L781">
        <f>-LOG10(Table6[[#This Row],[Consortia FDR]])</f>
        <v>1.4026444801996443</v>
      </c>
    </row>
    <row r="782" spans="1:12" x14ac:dyDescent="0.35">
      <c r="A782" t="s">
        <v>2051</v>
      </c>
      <c r="B782" t="s">
        <v>111</v>
      </c>
      <c r="C782" s="9">
        <v>5.2205533495586903E-3</v>
      </c>
      <c r="D782" s="21">
        <v>2.4109267477594698</v>
      </c>
      <c r="E782" s="21">
        <v>3.7890611731386303E-2</v>
      </c>
      <c r="F782">
        <f>-LOG10(Table4[[#This Row],[Consortia FDR2]])</f>
        <v>1.4214683831277284</v>
      </c>
      <c r="H782" s="14" t="s">
        <v>118</v>
      </c>
      <c r="I782" s="1" t="s">
        <v>118</v>
      </c>
      <c r="J782" s="9">
        <v>-1.48512499975753</v>
      </c>
      <c r="K782" s="9">
        <v>3.9586823386363497E-2</v>
      </c>
      <c r="L782">
        <f>-LOG10(Table6[[#This Row],[Consortia FDR]])</f>
        <v>1.4024493464701717</v>
      </c>
    </row>
    <row r="783" spans="1:12" x14ac:dyDescent="0.35">
      <c r="A783" t="s">
        <v>2138</v>
      </c>
      <c r="B783" t="s">
        <v>274</v>
      </c>
      <c r="C783" s="9">
        <v>1.60421523329741E-2</v>
      </c>
      <c r="D783" s="21">
        <v>1.28372955949222</v>
      </c>
      <c r="E783" s="21">
        <v>3.7890611731386303E-2</v>
      </c>
      <c r="F783">
        <f>-LOG10(Table4[[#This Row],[Consortia FDR2]])</f>
        <v>1.4214683831277284</v>
      </c>
      <c r="H783" s="14" t="s">
        <v>2409</v>
      </c>
      <c r="I783" s="1" t="s">
        <v>789</v>
      </c>
      <c r="J783" s="9">
        <v>3.9551604515188599</v>
      </c>
      <c r="K783" s="9">
        <v>3.9645097843871602E-2</v>
      </c>
      <c r="L783">
        <f>-LOG10(Table6[[#This Row],[Consortia FDR]])</f>
        <v>1.4018105059750225</v>
      </c>
    </row>
    <row r="784" spans="1:12" x14ac:dyDescent="0.35">
      <c r="A784" t="s">
        <v>1705</v>
      </c>
      <c r="B784" t="s">
        <v>504</v>
      </c>
      <c r="C784" s="9">
        <v>3.0509289228879501E-2</v>
      </c>
      <c r="D784" s="21">
        <v>1.63667825627079</v>
      </c>
      <c r="E784" s="21">
        <v>3.7890611731386303E-2</v>
      </c>
      <c r="F784">
        <f>-LOG10(Table4[[#This Row],[Consortia FDR2]])</f>
        <v>1.4214683831277284</v>
      </c>
      <c r="H784" s="14" t="s">
        <v>2258</v>
      </c>
      <c r="I784" s="1" t="s">
        <v>1070</v>
      </c>
      <c r="J784" s="9">
        <v>1.31784505119665</v>
      </c>
      <c r="K784" s="9">
        <v>3.9688718852739197E-2</v>
      </c>
      <c r="L784">
        <f>-LOG10(Table6[[#This Row],[Consortia FDR]])</f>
        <v>1.4013329198422939</v>
      </c>
    </row>
    <row r="785" spans="1:12" x14ac:dyDescent="0.35">
      <c r="A785" t="s">
        <v>2331</v>
      </c>
      <c r="B785" t="s">
        <v>663</v>
      </c>
      <c r="C785" s="9">
        <v>4.1123642830471797E-2</v>
      </c>
      <c r="D785" s="21">
        <v>1.2438131310712</v>
      </c>
      <c r="E785" s="21">
        <v>3.7890611731386303E-2</v>
      </c>
      <c r="F785">
        <f>-LOG10(Table4[[#This Row],[Consortia FDR2]])</f>
        <v>1.4214683831277284</v>
      </c>
      <c r="H785" s="14" t="s">
        <v>2330</v>
      </c>
      <c r="I785" s="1" t="s">
        <v>1174</v>
      </c>
      <c r="J785" s="9">
        <v>1.35858450021786</v>
      </c>
      <c r="K785" s="9">
        <v>3.9688718852739197E-2</v>
      </c>
      <c r="L785">
        <f>-LOG10(Table6[[#This Row],[Consortia FDR]])</f>
        <v>1.4013329198422939</v>
      </c>
    </row>
    <row r="786" spans="1:12" x14ac:dyDescent="0.35">
      <c r="A786" t="s">
        <v>2377</v>
      </c>
      <c r="B786" t="s">
        <v>1230</v>
      </c>
      <c r="C786" s="9">
        <v>4.5696754008681402E-2</v>
      </c>
      <c r="D786" s="21">
        <v>1.3962817017920901</v>
      </c>
      <c r="E786" s="21">
        <v>3.7890611731386303E-2</v>
      </c>
      <c r="F786">
        <f>-LOG10(Table4[[#This Row],[Consortia FDR2]])</f>
        <v>1.4214683831277284</v>
      </c>
      <c r="H786" s="14" t="s">
        <v>1925</v>
      </c>
      <c r="I786" s="1" t="s">
        <v>713</v>
      </c>
      <c r="J786" s="9">
        <v>1.32547459052341</v>
      </c>
      <c r="K786" s="9">
        <v>3.9766299892326398E-2</v>
      </c>
      <c r="L786">
        <f>-LOG10(Table6[[#This Row],[Consortia FDR]])</f>
        <v>1.4004848166354058</v>
      </c>
    </row>
    <row r="787" spans="1:12" x14ac:dyDescent="0.35">
      <c r="A787" t="s">
        <v>1968</v>
      </c>
      <c r="B787" t="s">
        <v>757</v>
      </c>
      <c r="C787" s="9">
        <v>4.6698271203645197E-2</v>
      </c>
      <c r="D787" s="21">
        <v>-1.6642222267325799</v>
      </c>
      <c r="E787" s="21">
        <v>3.7890611731386303E-2</v>
      </c>
      <c r="F787">
        <f>-LOG10(Table4[[#This Row],[Consortia FDR2]])</f>
        <v>1.4214683831277284</v>
      </c>
      <c r="H787" s="14" t="s">
        <v>595</v>
      </c>
      <c r="I787" s="1" t="s">
        <v>595</v>
      </c>
      <c r="J787" s="9">
        <v>-1.39854867262646</v>
      </c>
      <c r="K787" s="9">
        <v>3.9830889329706402E-2</v>
      </c>
      <c r="L787">
        <f>-LOG10(Table6[[#This Row],[Consortia FDR]])</f>
        <v>1.3997799967121323</v>
      </c>
    </row>
    <row r="788" spans="1:12" x14ac:dyDescent="0.35">
      <c r="A788" t="s">
        <v>2309</v>
      </c>
      <c r="B788" t="s">
        <v>1144</v>
      </c>
      <c r="C788" s="9">
        <v>3.65314284965821E-2</v>
      </c>
      <c r="D788" s="21">
        <v>1.20242309818101</v>
      </c>
      <c r="E788" s="21">
        <v>3.7957437456870399E-2</v>
      </c>
      <c r="F788">
        <f>-LOG10(Table4[[#This Row],[Consortia FDR2]])</f>
        <v>1.420703114893491</v>
      </c>
      <c r="H788" s="14" t="s">
        <v>2020</v>
      </c>
      <c r="I788" s="1" t="s">
        <v>52</v>
      </c>
      <c r="J788" s="9">
        <v>1.26763639124823</v>
      </c>
      <c r="K788" s="9">
        <v>3.9991886057059202E-2</v>
      </c>
      <c r="L788">
        <f>-LOG10(Table6[[#This Row],[Consortia FDR]])</f>
        <v>1.3980281136244634</v>
      </c>
    </row>
    <row r="789" spans="1:12" x14ac:dyDescent="0.35">
      <c r="A789" t="s">
        <v>1505</v>
      </c>
      <c r="B789" t="s">
        <v>953</v>
      </c>
      <c r="C789" s="9">
        <v>1.56243060968422E-2</v>
      </c>
      <c r="D789" s="21">
        <v>1.4863538426182401</v>
      </c>
      <c r="E789" s="21">
        <v>3.7963348633597703E-2</v>
      </c>
      <c r="F789">
        <f>-LOG10(Table4[[#This Row],[Consortia FDR2]])</f>
        <v>1.4206354867359965</v>
      </c>
      <c r="H789" s="14" t="s">
        <v>1995</v>
      </c>
      <c r="I789" s="1" t="s">
        <v>804</v>
      </c>
      <c r="J789" s="9">
        <v>1.26634359187625</v>
      </c>
      <c r="K789" s="9">
        <v>4.0076944888365197E-2</v>
      </c>
      <c r="L789">
        <f>-LOG10(Table6[[#This Row],[Consortia FDR]])</f>
        <v>1.3971053926471915</v>
      </c>
    </row>
    <row r="790" spans="1:12" x14ac:dyDescent="0.35">
      <c r="A790" t="s">
        <v>1820</v>
      </c>
      <c r="B790" t="s">
        <v>617</v>
      </c>
      <c r="C790" s="9">
        <v>3.7527511398521902E-2</v>
      </c>
      <c r="D790" s="21">
        <v>1.28540064114765</v>
      </c>
      <c r="E790" s="21">
        <v>3.8050167720987398E-2</v>
      </c>
      <c r="F790">
        <f>-LOG10(Table4[[#This Row],[Consortia FDR2]])</f>
        <v>1.4196434245665019</v>
      </c>
      <c r="H790" s="14" t="s">
        <v>2254</v>
      </c>
      <c r="I790" s="1" t="s">
        <v>1061</v>
      </c>
      <c r="J790" s="9">
        <v>1.23748238023963</v>
      </c>
      <c r="K790" s="9">
        <v>4.0276955097190301E-2</v>
      </c>
      <c r="L790">
        <f>-LOG10(Table6[[#This Row],[Consortia FDR]])</f>
        <v>1.3949433691629203</v>
      </c>
    </row>
    <row r="791" spans="1:12" x14ac:dyDescent="0.35">
      <c r="A791" t="s">
        <v>2398</v>
      </c>
      <c r="B791" t="s">
        <v>771</v>
      </c>
      <c r="C791" s="9">
        <v>4.7339781510004897E-2</v>
      </c>
      <c r="D791" s="21">
        <v>1.2130746045185401</v>
      </c>
      <c r="E791" s="21">
        <v>3.8050167720987398E-2</v>
      </c>
      <c r="F791">
        <f>-LOG10(Table4[[#This Row],[Consortia FDR2]])</f>
        <v>1.4196434245665019</v>
      </c>
      <c r="H791" s="14" t="s">
        <v>2372</v>
      </c>
      <c r="I791" s="1" t="s">
        <v>726</v>
      </c>
      <c r="J791" s="9">
        <v>1.4800025031787201</v>
      </c>
      <c r="K791" s="9">
        <v>4.0380168982603097E-2</v>
      </c>
      <c r="L791">
        <f>-LOG10(Table6[[#This Row],[Consortia FDR]])</f>
        <v>1.3938318679565571</v>
      </c>
    </row>
    <row r="792" spans="1:12" x14ac:dyDescent="0.35">
      <c r="A792" t="s">
        <v>1883</v>
      </c>
      <c r="B792" t="s">
        <v>675</v>
      </c>
      <c r="C792" s="9">
        <v>4.2171722477556801E-2</v>
      </c>
      <c r="D792" s="21">
        <v>1.96733040071931</v>
      </c>
      <c r="E792" s="21">
        <v>3.8497947348633599E-2</v>
      </c>
      <c r="F792">
        <f>-LOG10(Table4[[#This Row],[Consortia FDR2]])</f>
        <v>1.4145624257882989</v>
      </c>
      <c r="H792" s="14" t="s">
        <v>671</v>
      </c>
      <c r="I792" s="1" t="s">
        <v>671</v>
      </c>
      <c r="J792" s="9">
        <v>2.19014783569187</v>
      </c>
      <c r="K792" s="9">
        <v>4.0401404788587301E-2</v>
      </c>
      <c r="L792">
        <f>-LOG10(Table6[[#This Row],[Consortia FDR]])</f>
        <v>1.3936035338665016</v>
      </c>
    </row>
    <row r="793" spans="1:12" x14ac:dyDescent="0.35">
      <c r="A793" t="s">
        <v>2155</v>
      </c>
      <c r="B793" t="s">
        <v>972</v>
      </c>
      <c r="C793" s="9">
        <v>1.7190200266194899E-2</v>
      </c>
      <c r="D793" s="21">
        <v>-1.64192424749361</v>
      </c>
      <c r="E793" s="21">
        <v>3.8543248637953997E-2</v>
      </c>
      <c r="F793">
        <f>-LOG10(Table4[[#This Row],[Consortia FDR2]])</f>
        <v>1.4140516833993597</v>
      </c>
      <c r="H793" s="14" t="s">
        <v>1755</v>
      </c>
      <c r="I793" s="1" t="s">
        <v>556</v>
      </c>
      <c r="J793" s="9">
        <v>1.3199005388534599</v>
      </c>
      <c r="K793" s="9">
        <v>4.0522334496589901E-2</v>
      </c>
      <c r="L793">
        <f>-LOG10(Table6[[#This Row],[Consortia FDR]])</f>
        <v>1.392305542833421</v>
      </c>
    </row>
    <row r="794" spans="1:12" x14ac:dyDescent="0.35">
      <c r="A794" t="s">
        <v>1449</v>
      </c>
      <c r="B794" t="s">
        <v>196</v>
      </c>
      <c r="C794" s="9">
        <v>1.11916777583283E-2</v>
      </c>
      <c r="D794" s="21">
        <v>1.4318589335558101</v>
      </c>
      <c r="E794" s="21">
        <v>3.8603772836042202E-2</v>
      </c>
      <c r="F794">
        <f>-LOG10(Table4[[#This Row],[Consortia FDR2]])</f>
        <v>1.4133702486494011</v>
      </c>
      <c r="H794" s="14" t="s">
        <v>1497</v>
      </c>
      <c r="I794" s="1" t="s">
        <v>250</v>
      </c>
      <c r="J794" s="9">
        <v>1.60300147356144</v>
      </c>
      <c r="K794" s="9">
        <v>4.0676295345053098E-2</v>
      </c>
      <c r="L794">
        <f>-LOG10(Table6[[#This Row],[Consortia FDR]])</f>
        <v>1.3906586079731273</v>
      </c>
    </row>
    <row r="795" spans="1:12" x14ac:dyDescent="0.35">
      <c r="A795" t="s">
        <v>2108</v>
      </c>
      <c r="B795" t="s">
        <v>221</v>
      </c>
      <c r="C795" s="9">
        <v>1.3145137695859699E-2</v>
      </c>
      <c r="D795" s="21">
        <v>1.2099637289870999</v>
      </c>
      <c r="E795" s="21">
        <v>3.8603772836042202E-2</v>
      </c>
      <c r="F795">
        <f>-LOG10(Table4[[#This Row],[Consortia FDR2]])</f>
        <v>1.4133702486494011</v>
      </c>
      <c r="H795" s="14" t="s">
        <v>2136</v>
      </c>
      <c r="I795" s="1" t="s">
        <v>269</v>
      </c>
      <c r="J795" s="9">
        <v>1.3323876877469201</v>
      </c>
      <c r="K795" s="9">
        <v>4.0676295345053098E-2</v>
      </c>
      <c r="L795">
        <f>-LOG10(Table6[[#This Row],[Consortia FDR]])</f>
        <v>1.3906586079731273</v>
      </c>
    </row>
    <row r="796" spans="1:12" x14ac:dyDescent="0.35">
      <c r="A796" t="s">
        <v>1420</v>
      </c>
      <c r="B796" t="s">
        <v>166</v>
      </c>
      <c r="C796" s="9">
        <v>7.9672720332260201E-3</v>
      </c>
      <c r="D796" s="21">
        <v>1.7479310456432799</v>
      </c>
      <c r="E796" s="21">
        <v>3.8620581862605301E-2</v>
      </c>
      <c r="F796">
        <f>-LOG10(Table4[[#This Row],[Consortia FDR2]])</f>
        <v>1.4131811873713549</v>
      </c>
      <c r="H796" s="14" t="s">
        <v>1575</v>
      </c>
      <c r="I796" s="1" t="s">
        <v>999</v>
      </c>
      <c r="J796" s="9">
        <v>1.2196236438691701</v>
      </c>
      <c r="K796" s="9">
        <v>4.0742041539354797E-2</v>
      </c>
      <c r="L796">
        <f>-LOG10(Table6[[#This Row],[Consortia FDR]])</f>
        <v>1.3899572127668318</v>
      </c>
    </row>
    <row r="797" spans="1:12" x14ac:dyDescent="0.35">
      <c r="A797" t="s">
        <v>1712</v>
      </c>
      <c r="B797" t="s">
        <v>509</v>
      </c>
      <c r="C797" s="9">
        <v>3.1104615419892099E-2</v>
      </c>
      <c r="D797" s="21">
        <v>1.26893681613013</v>
      </c>
      <c r="E797" s="21">
        <v>3.8620581862605301E-2</v>
      </c>
      <c r="F797">
        <f>-LOG10(Table4[[#This Row],[Consortia FDR2]])</f>
        <v>1.4131811873713549</v>
      </c>
      <c r="H797" s="14" t="s">
        <v>2305</v>
      </c>
      <c r="I797" s="1" t="s">
        <v>599</v>
      </c>
      <c r="J797" s="9">
        <v>1.37282131065947</v>
      </c>
      <c r="K797" s="9">
        <v>4.0742041539354797E-2</v>
      </c>
      <c r="L797">
        <f>-LOG10(Table6[[#This Row],[Consortia FDR]])</f>
        <v>1.3899572127668318</v>
      </c>
    </row>
    <row r="798" spans="1:12" x14ac:dyDescent="0.35">
      <c r="A798" t="s">
        <v>2129</v>
      </c>
      <c r="B798" t="s">
        <v>256</v>
      </c>
      <c r="C798" s="9">
        <v>1.56243060968422E-2</v>
      </c>
      <c r="D798" s="21">
        <v>1.2106294626313101</v>
      </c>
      <c r="E798" s="21">
        <v>3.8649439156274501E-2</v>
      </c>
      <c r="F798">
        <f>-LOG10(Table4[[#This Row],[Consortia FDR2]])</f>
        <v>1.4128568037664175</v>
      </c>
      <c r="H798" s="14" t="s">
        <v>1849</v>
      </c>
      <c r="I798" s="1" t="s">
        <v>641</v>
      </c>
      <c r="J798" s="9">
        <v>3.0575651056241702</v>
      </c>
      <c r="K798" s="9">
        <v>4.0780704001807597E-2</v>
      </c>
      <c r="L798">
        <f>-LOG10(Table6[[#This Row],[Consortia FDR]])</f>
        <v>1.3895452812194475</v>
      </c>
    </row>
    <row r="799" spans="1:12" x14ac:dyDescent="0.35">
      <c r="A799" t="s">
        <v>2211</v>
      </c>
      <c r="B799" t="s">
        <v>1026</v>
      </c>
      <c r="C799" s="9">
        <v>2.3021118492838E-2</v>
      </c>
      <c r="D799" s="21">
        <v>5.7165780754332802</v>
      </c>
      <c r="E799" s="21">
        <v>3.8697423637495502E-2</v>
      </c>
      <c r="F799">
        <f>-LOG10(Table4[[#This Row],[Consortia FDR2]])</f>
        <v>1.4123179480887067</v>
      </c>
      <c r="H799" s="14" t="s">
        <v>1887</v>
      </c>
      <c r="I799" s="1" t="s">
        <v>1190</v>
      </c>
      <c r="J799" s="9">
        <v>1.3352162891552799</v>
      </c>
      <c r="K799" s="9">
        <v>4.0781507787369602E-2</v>
      </c>
      <c r="L799">
        <f>-LOG10(Table6[[#This Row],[Consortia FDR]])</f>
        <v>1.3895367213820775</v>
      </c>
    </row>
    <row r="800" spans="1:12" x14ac:dyDescent="0.35">
      <c r="A800" t="s">
        <v>2220</v>
      </c>
      <c r="B800" t="s">
        <v>409</v>
      </c>
      <c r="C800" s="9">
        <v>2.47114368352679E-2</v>
      </c>
      <c r="D800" s="21">
        <v>1.53366566723218</v>
      </c>
      <c r="E800" s="21">
        <v>3.8765787647749003E-2</v>
      </c>
      <c r="F800">
        <f>-LOG10(Table4[[#This Row],[Consortia FDR2]])</f>
        <v>1.4115513875594052</v>
      </c>
      <c r="H800" s="14" t="s">
        <v>1437</v>
      </c>
      <c r="I800" s="1" t="s">
        <v>905</v>
      </c>
      <c r="J800" s="9">
        <v>1.39796630215472</v>
      </c>
      <c r="K800" s="9">
        <v>4.0989896947498897E-2</v>
      </c>
      <c r="L800">
        <f>-LOG10(Table6[[#This Row],[Consortia FDR]])</f>
        <v>1.3873231735397762</v>
      </c>
    </row>
    <row r="801" spans="1:12" x14ac:dyDescent="0.35">
      <c r="A801" t="s">
        <v>2344</v>
      </c>
      <c r="B801" t="s">
        <v>1192</v>
      </c>
      <c r="C801" s="9">
        <v>4.2638493620606899E-2</v>
      </c>
      <c r="D801" s="21">
        <v>1.2776231361344199</v>
      </c>
      <c r="E801" s="21">
        <v>3.9010710422317497E-2</v>
      </c>
      <c r="F801">
        <f>-LOG10(Table4[[#This Row],[Consortia FDR2]])</f>
        <v>1.408816140698643</v>
      </c>
      <c r="H801" s="14" t="s">
        <v>1781</v>
      </c>
      <c r="I801" s="1" t="s">
        <v>582</v>
      </c>
      <c r="J801" s="9">
        <v>1.2443531517998201</v>
      </c>
      <c r="K801" s="9">
        <v>4.1014001890638599E-2</v>
      </c>
      <c r="L801">
        <f>-LOG10(Table6[[#This Row],[Consortia FDR]])</f>
        <v>1.3870678528966847</v>
      </c>
    </row>
    <row r="802" spans="1:12" x14ac:dyDescent="0.35">
      <c r="A802" t="s">
        <v>13</v>
      </c>
      <c r="B802" t="s">
        <v>13</v>
      </c>
      <c r="C802" s="9">
        <v>1.95413940109741E-2</v>
      </c>
      <c r="D802" s="21">
        <v>1.3007663292120899</v>
      </c>
      <c r="E802" s="21">
        <v>3.92953197474913E-2</v>
      </c>
      <c r="F802">
        <f>-LOG10(Table4[[#This Row],[Consortia FDR2]])</f>
        <v>1.4056591730057459</v>
      </c>
      <c r="H802" s="14" t="s">
        <v>2025</v>
      </c>
      <c r="I802" s="1" t="s">
        <v>62</v>
      </c>
      <c r="J802" s="9">
        <v>1.3524035395926199</v>
      </c>
      <c r="K802" s="9">
        <v>4.1123642830471797E-2</v>
      </c>
      <c r="L802">
        <f>-LOG10(Table6[[#This Row],[Consortia FDR]])</f>
        <v>1.3859084214665998</v>
      </c>
    </row>
    <row r="803" spans="1:12" x14ac:dyDescent="0.35">
      <c r="A803" t="s">
        <v>2125</v>
      </c>
      <c r="B803" t="s">
        <v>252</v>
      </c>
      <c r="C803" s="9">
        <v>1.4889756398493E-2</v>
      </c>
      <c r="D803" s="21">
        <v>-1.5804734151511399</v>
      </c>
      <c r="E803" s="21">
        <v>3.9531931847856201E-2</v>
      </c>
      <c r="F803">
        <f>-LOG10(Table4[[#This Row],[Consortia FDR2]])</f>
        <v>1.4030519620202073</v>
      </c>
      <c r="H803" s="14" t="s">
        <v>1369</v>
      </c>
      <c r="I803" s="1" t="s">
        <v>109</v>
      </c>
      <c r="J803" s="9">
        <v>1.45884793814799</v>
      </c>
      <c r="K803" s="9">
        <v>4.1123642830471797E-2</v>
      </c>
      <c r="L803">
        <f>-LOG10(Table6[[#This Row],[Consortia FDR]])</f>
        <v>1.3859084214665998</v>
      </c>
    </row>
    <row r="804" spans="1:12" x14ac:dyDescent="0.35">
      <c r="A804" t="s">
        <v>1405</v>
      </c>
      <c r="B804" t="s">
        <v>885</v>
      </c>
      <c r="C804" s="9">
        <v>6.9535754753748498E-3</v>
      </c>
      <c r="D804" s="21">
        <v>1.35969320155924</v>
      </c>
      <c r="E804" s="21">
        <v>3.95554346657985E-2</v>
      </c>
      <c r="F804">
        <f>-LOG10(Table4[[#This Row],[Consortia FDR2]])</f>
        <v>1.4027938387600221</v>
      </c>
      <c r="H804" s="14" t="s">
        <v>1450</v>
      </c>
      <c r="I804" s="1" t="s">
        <v>197</v>
      </c>
      <c r="J804" s="9">
        <v>1.3812954214159701</v>
      </c>
      <c r="K804" s="9">
        <v>4.1123642830471797E-2</v>
      </c>
      <c r="L804">
        <f>-LOG10(Table6[[#This Row],[Consortia FDR]])</f>
        <v>1.3859084214665998</v>
      </c>
    </row>
    <row r="805" spans="1:12" x14ac:dyDescent="0.35">
      <c r="A805" t="s">
        <v>2244</v>
      </c>
      <c r="B805" t="s">
        <v>467</v>
      </c>
      <c r="C805" s="9">
        <v>2.8312316837918901E-2</v>
      </c>
      <c r="D805" s="21">
        <v>2.5634334680095701</v>
      </c>
      <c r="E805" s="21">
        <v>3.9569040546237097E-2</v>
      </c>
      <c r="F805">
        <f>-LOG10(Table4[[#This Row],[Consortia FDR2]])</f>
        <v>1.4026444801996443</v>
      </c>
      <c r="H805" s="14" t="s">
        <v>2187</v>
      </c>
      <c r="I805" s="1" t="s">
        <v>352</v>
      </c>
      <c r="J805" s="9">
        <v>1.3106681839274901</v>
      </c>
      <c r="K805" s="9">
        <v>4.1123642830471797E-2</v>
      </c>
      <c r="L805">
        <f>-LOG10(Table6[[#This Row],[Consortia FDR]])</f>
        <v>1.3859084214665998</v>
      </c>
    </row>
    <row r="806" spans="1:12" x14ac:dyDescent="0.35">
      <c r="A806" t="s">
        <v>118</v>
      </c>
      <c r="B806" t="s">
        <v>118</v>
      </c>
      <c r="C806" s="9">
        <v>5.5965644421666801E-3</v>
      </c>
      <c r="D806" s="21">
        <v>-1.48512499975753</v>
      </c>
      <c r="E806" s="21">
        <v>3.9586823386363497E-2</v>
      </c>
      <c r="F806">
        <f>-LOG10(Table4[[#This Row],[Consortia FDR2]])</f>
        <v>1.4024493464701717</v>
      </c>
      <c r="H806" s="14" t="s">
        <v>2201</v>
      </c>
      <c r="I806" s="1" t="s">
        <v>16</v>
      </c>
      <c r="J806" s="9">
        <v>1.6209241941047501</v>
      </c>
      <c r="K806" s="9">
        <v>4.1123642830471797E-2</v>
      </c>
      <c r="L806">
        <f>-LOG10(Table6[[#This Row],[Consortia FDR]])</f>
        <v>1.3859084214665998</v>
      </c>
    </row>
    <row r="807" spans="1:12" x14ac:dyDescent="0.35">
      <c r="A807" t="s">
        <v>2409</v>
      </c>
      <c r="B807" t="s">
        <v>789</v>
      </c>
      <c r="C807" s="9">
        <v>4.8778019254537598E-2</v>
      </c>
      <c r="D807" s="21">
        <v>3.9551604515188599</v>
      </c>
      <c r="E807" s="21">
        <v>3.9645097843871602E-2</v>
      </c>
      <c r="F807">
        <f>-LOG10(Table4[[#This Row],[Consortia FDR2]])</f>
        <v>1.4018105059750225</v>
      </c>
      <c r="H807" s="14" t="s">
        <v>2030</v>
      </c>
      <c r="I807" s="1" t="s">
        <v>71</v>
      </c>
      <c r="J807" s="9">
        <v>1.3564107145161599</v>
      </c>
      <c r="K807" s="9">
        <v>4.1143077440187602E-2</v>
      </c>
      <c r="L807">
        <f>-LOG10(Table6[[#This Row],[Consortia FDR]])</f>
        <v>1.3857032268535954</v>
      </c>
    </row>
    <row r="808" spans="1:12" x14ac:dyDescent="0.35">
      <c r="A808" t="s">
        <v>2258</v>
      </c>
      <c r="B808" t="s">
        <v>1070</v>
      </c>
      <c r="C808" s="9">
        <v>3.0480280618348E-2</v>
      </c>
      <c r="D808" s="21">
        <v>1.31784505119665</v>
      </c>
      <c r="E808" s="21">
        <v>3.9688718852739197E-2</v>
      </c>
      <c r="F808">
        <f>-LOG10(Table4[[#This Row],[Consortia FDR2]])</f>
        <v>1.4013329198422939</v>
      </c>
      <c r="H808" s="14" t="s">
        <v>1440</v>
      </c>
      <c r="I808" s="1" t="s">
        <v>186</v>
      </c>
      <c r="J808" s="9">
        <v>1.5918139076259199</v>
      </c>
      <c r="K808" s="9">
        <v>4.1187190734062698E-2</v>
      </c>
      <c r="L808">
        <f>-LOG10(Table6[[#This Row],[Consortia FDR]])</f>
        <v>1.3852378290754328</v>
      </c>
    </row>
    <row r="809" spans="1:12" x14ac:dyDescent="0.35">
      <c r="A809" t="s">
        <v>2330</v>
      </c>
      <c r="B809" t="s">
        <v>1174</v>
      </c>
      <c r="C809" s="9">
        <v>4.1123642830471797E-2</v>
      </c>
      <c r="D809" s="21">
        <v>1.35858450021786</v>
      </c>
      <c r="E809" s="21">
        <v>3.9688718852739197E-2</v>
      </c>
      <c r="F809">
        <f>-LOG10(Table4[[#This Row],[Consortia FDR2]])</f>
        <v>1.4013329198422939</v>
      </c>
      <c r="H809" s="14" t="s">
        <v>369</v>
      </c>
      <c r="I809" s="1" t="s">
        <v>369</v>
      </c>
      <c r="J809" s="9">
        <v>-1.3291245890537899</v>
      </c>
      <c r="K809" s="9">
        <v>4.1187190734062698E-2</v>
      </c>
      <c r="L809">
        <f>-LOG10(Table6[[#This Row],[Consortia FDR]])</f>
        <v>1.3852378290754328</v>
      </c>
    </row>
    <row r="810" spans="1:12" x14ac:dyDescent="0.35">
      <c r="A810" t="s">
        <v>1925</v>
      </c>
      <c r="B810" t="s">
        <v>713</v>
      </c>
      <c r="C810" s="9">
        <v>4.4284560995881198E-2</v>
      </c>
      <c r="D810" s="21">
        <v>1.32547459052341</v>
      </c>
      <c r="E810" s="21">
        <v>3.9766299892326398E-2</v>
      </c>
      <c r="F810">
        <f>-LOG10(Table4[[#This Row],[Consortia FDR2]])</f>
        <v>1.4004848166354058</v>
      </c>
      <c r="H810" s="14" t="s">
        <v>2210</v>
      </c>
      <c r="I810" s="1" t="s">
        <v>392</v>
      </c>
      <c r="J810" s="9">
        <v>1.44764274329676</v>
      </c>
      <c r="K810" s="9">
        <v>4.1187190734062698E-2</v>
      </c>
      <c r="L810">
        <f>-LOG10(Table6[[#This Row],[Consortia FDR]])</f>
        <v>1.3852378290754328</v>
      </c>
    </row>
    <row r="811" spans="1:12" x14ac:dyDescent="0.35">
      <c r="A811" t="s">
        <v>595</v>
      </c>
      <c r="B811" t="s">
        <v>595</v>
      </c>
      <c r="C811" s="9">
        <v>3.5347286296413899E-2</v>
      </c>
      <c r="D811" s="21">
        <v>-1.39854867262646</v>
      </c>
      <c r="E811" s="21">
        <v>3.9830889329706402E-2</v>
      </c>
      <c r="F811">
        <f>-LOG10(Table4[[#This Row],[Consortia FDR2]])</f>
        <v>1.3997799967121323</v>
      </c>
      <c r="H811" s="14" t="s">
        <v>1795</v>
      </c>
      <c r="I811" s="1" t="s">
        <v>1131</v>
      </c>
      <c r="J811" s="9">
        <v>1.2450102516460499</v>
      </c>
      <c r="K811" s="9">
        <v>4.1187190734062698E-2</v>
      </c>
      <c r="L811">
        <f>-LOG10(Table6[[#This Row],[Consortia FDR]])</f>
        <v>1.3852378290754328</v>
      </c>
    </row>
    <row r="812" spans="1:12" x14ac:dyDescent="0.35">
      <c r="A812" t="s">
        <v>2020</v>
      </c>
      <c r="B812" t="s">
        <v>52</v>
      </c>
      <c r="C812" s="9">
        <v>1.9087742682965701E-3</v>
      </c>
      <c r="D812" s="21">
        <v>1.26763639124823</v>
      </c>
      <c r="E812" s="21">
        <v>3.9991886057059202E-2</v>
      </c>
      <c r="F812">
        <f>-LOG10(Table4[[#This Row],[Consortia FDR2]])</f>
        <v>1.3980281136244634</v>
      </c>
      <c r="H812" s="14" t="s">
        <v>2124</v>
      </c>
      <c r="I812" s="1" t="s">
        <v>248</v>
      </c>
      <c r="J812" s="9">
        <v>1.1915580878577099</v>
      </c>
      <c r="K812" s="9">
        <v>4.1379464627379202E-2</v>
      </c>
      <c r="L812">
        <f>-LOG10(Table6[[#This Row],[Consortia FDR]])</f>
        <v>1.3832151325895468</v>
      </c>
    </row>
    <row r="813" spans="1:12" x14ac:dyDescent="0.35">
      <c r="A813" t="s">
        <v>1995</v>
      </c>
      <c r="B813" t="s">
        <v>804</v>
      </c>
      <c r="C813" s="9">
        <v>4.8918093699828698E-2</v>
      </c>
      <c r="D813" s="21">
        <v>1.26634359187625</v>
      </c>
      <c r="E813" s="21">
        <v>4.0076944888365197E-2</v>
      </c>
      <c r="F813">
        <f>-LOG10(Table4[[#This Row],[Consortia FDR2]])</f>
        <v>1.3971053926471915</v>
      </c>
      <c r="H813" s="14" t="s">
        <v>2229</v>
      </c>
      <c r="I813" s="1" t="s">
        <v>433</v>
      </c>
      <c r="J813" s="9">
        <v>-1.3109194694244199</v>
      </c>
      <c r="K813" s="9">
        <v>4.1622953451319798E-2</v>
      </c>
      <c r="L813">
        <f>-LOG10(Table6[[#This Row],[Consortia FDR]])</f>
        <v>1.3806671066783951</v>
      </c>
    </row>
    <row r="814" spans="1:12" x14ac:dyDescent="0.35">
      <c r="A814" t="s">
        <v>2254</v>
      </c>
      <c r="B814" t="s">
        <v>1061</v>
      </c>
      <c r="C814" s="9">
        <v>2.99130841350763E-2</v>
      </c>
      <c r="D814" s="21">
        <v>1.23748238023963</v>
      </c>
      <c r="E814" s="21">
        <v>4.0276955097190301E-2</v>
      </c>
      <c r="F814">
        <f>-LOG10(Table4[[#This Row],[Consortia FDR2]])</f>
        <v>1.3949433691629203</v>
      </c>
      <c r="H814" s="14" t="s">
        <v>2196</v>
      </c>
      <c r="I814" s="1" t="s">
        <v>1012</v>
      </c>
      <c r="J814" s="9">
        <v>-1.33581954712116</v>
      </c>
      <c r="K814" s="9">
        <v>4.1624949204304998E-2</v>
      </c>
      <c r="L814">
        <f>-LOG10(Table6[[#This Row],[Consortia FDR]])</f>
        <v>1.380646283462885</v>
      </c>
    </row>
    <row r="815" spans="1:12" x14ac:dyDescent="0.35">
      <c r="A815" t="s">
        <v>2372</v>
      </c>
      <c r="B815" t="s">
        <v>726</v>
      </c>
      <c r="C815" s="9">
        <v>4.5218910864904802E-2</v>
      </c>
      <c r="D815" s="21">
        <v>1.4800025031787201</v>
      </c>
      <c r="E815" s="21">
        <v>4.0380168982603097E-2</v>
      </c>
      <c r="F815">
        <f>-LOG10(Table4[[#This Row],[Consortia FDR2]])</f>
        <v>1.3938318679565571</v>
      </c>
      <c r="H815" s="14" t="s">
        <v>2351</v>
      </c>
      <c r="I815" s="1" t="s">
        <v>1200</v>
      </c>
      <c r="J815" s="9">
        <v>1.84444593269305</v>
      </c>
      <c r="K815" s="9">
        <v>4.1624949204304998E-2</v>
      </c>
      <c r="L815">
        <f>-LOG10(Table6[[#This Row],[Consortia FDR]])</f>
        <v>1.380646283462885</v>
      </c>
    </row>
    <row r="816" spans="1:12" x14ac:dyDescent="0.35">
      <c r="A816" t="s">
        <v>671</v>
      </c>
      <c r="B816" t="s">
        <v>671</v>
      </c>
      <c r="C816" s="9">
        <v>4.2088683393578401E-2</v>
      </c>
      <c r="D816" s="21">
        <v>2.19014783569187</v>
      </c>
      <c r="E816" s="21">
        <v>4.0401404788587301E-2</v>
      </c>
      <c r="F816">
        <f>-LOG10(Table4[[#This Row],[Consortia FDR2]])</f>
        <v>1.3936035338665016</v>
      </c>
      <c r="H816" s="14" t="s">
        <v>1801</v>
      </c>
      <c r="I816" s="1" t="s">
        <v>1138</v>
      </c>
      <c r="J816" s="9">
        <v>1.33942074544025</v>
      </c>
      <c r="K816" s="9">
        <v>4.1859310590472099E-2</v>
      </c>
      <c r="L816">
        <f>-LOG10(Table6[[#This Row],[Consortia FDR]])</f>
        <v>1.3782079286303781</v>
      </c>
    </row>
    <row r="817" spans="1:12" x14ac:dyDescent="0.35">
      <c r="A817" t="s">
        <v>1755</v>
      </c>
      <c r="B817" t="s">
        <v>556</v>
      </c>
      <c r="C817" s="9">
        <v>3.3138552856582203E-2</v>
      </c>
      <c r="D817" s="21">
        <v>1.3199005388534599</v>
      </c>
      <c r="E817" s="21">
        <v>4.0522334496589901E-2</v>
      </c>
      <c r="F817">
        <f>-LOG10(Table4[[#This Row],[Consortia FDR2]])</f>
        <v>1.392305542833421</v>
      </c>
      <c r="H817" s="14" t="s">
        <v>1787</v>
      </c>
      <c r="I817" s="1" t="s">
        <v>1125</v>
      </c>
      <c r="J817" s="9">
        <v>-1.5577490739120099</v>
      </c>
      <c r="K817" s="9">
        <v>4.1895707980190898E-2</v>
      </c>
      <c r="L817">
        <f>-LOG10(Table6[[#This Row],[Consortia FDR]])</f>
        <v>1.3778304661982663</v>
      </c>
    </row>
    <row r="818" spans="1:12" x14ac:dyDescent="0.35">
      <c r="A818" t="s">
        <v>1497</v>
      </c>
      <c r="B818" t="s">
        <v>250</v>
      </c>
      <c r="C818" s="9">
        <v>1.4889756398493E-2</v>
      </c>
      <c r="D818" s="21">
        <v>1.60300147356144</v>
      </c>
      <c r="E818" s="21">
        <v>4.0676295345053098E-2</v>
      </c>
      <c r="F818">
        <f>-LOG10(Table4[[#This Row],[Consortia FDR2]])</f>
        <v>1.3906586079731273</v>
      </c>
      <c r="H818" s="14" t="s">
        <v>1930</v>
      </c>
      <c r="I818" s="1" t="s">
        <v>718</v>
      </c>
      <c r="J818" s="9">
        <v>1.3124549879160401</v>
      </c>
      <c r="K818" s="9">
        <v>4.1938489741749303E-2</v>
      </c>
      <c r="L818">
        <f>-LOG10(Table6[[#This Row],[Consortia FDR]])</f>
        <v>1.3773872130846527</v>
      </c>
    </row>
    <row r="819" spans="1:12" x14ac:dyDescent="0.35">
      <c r="A819" t="s">
        <v>2136</v>
      </c>
      <c r="B819" t="s">
        <v>269</v>
      </c>
      <c r="C819" s="9">
        <v>1.59900322654981E-2</v>
      </c>
      <c r="D819" s="21">
        <v>1.3323876877469201</v>
      </c>
      <c r="E819" s="21">
        <v>4.0676295345053098E-2</v>
      </c>
      <c r="F819">
        <f>-LOG10(Table4[[#This Row],[Consortia FDR2]])</f>
        <v>1.3906586079731273</v>
      </c>
      <c r="H819" s="14" t="s">
        <v>1408</v>
      </c>
      <c r="I819" s="1" t="s">
        <v>887</v>
      </c>
      <c r="J819" s="9">
        <v>1.25397472720521</v>
      </c>
      <c r="K819" s="9">
        <v>4.2088683393578401E-2</v>
      </c>
      <c r="L819">
        <f>-LOG10(Table6[[#This Row],[Consortia FDR]])</f>
        <v>1.3758346595180031</v>
      </c>
    </row>
    <row r="820" spans="1:12" x14ac:dyDescent="0.35">
      <c r="A820" t="s">
        <v>1575</v>
      </c>
      <c r="B820" t="s">
        <v>999</v>
      </c>
      <c r="C820" s="9">
        <v>2.00707987481538E-2</v>
      </c>
      <c r="D820" s="21">
        <v>1.2196236438691701</v>
      </c>
      <c r="E820" s="21">
        <v>4.0742041539354797E-2</v>
      </c>
      <c r="F820">
        <f>-LOG10(Table4[[#This Row],[Consortia FDR2]])</f>
        <v>1.3899572127668318</v>
      </c>
      <c r="H820" s="14" t="s">
        <v>1473</v>
      </c>
      <c r="I820" s="1" t="s">
        <v>226</v>
      </c>
      <c r="J820" s="9">
        <v>1.2250563177499401</v>
      </c>
      <c r="K820" s="9">
        <v>4.2088683393578401E-2</v>
      </c>
      <c r="L820">
        <f>-LOG10(Table6[[#This Row],[Consortia FDR]])</f>
        <v>1.3758346595180031</v>
      </c>
    </row>
    <row r="821" spans="1:12" x14ac:dyDescent="0.35">
      <c r="A821" t="s">
        <v>2305</v>
      </c>
      <c r="B821" t="s">
        <v>599</v>
      </c>
      <c r="C821" s="9">
        <v>3.5948774274547103E-2</v>
      </c>
      <c r="D821" s="21">
        <v>1.37282131065947</v>
      </c>
      <c r="E821" s="21">
        <v>4.0742041539354797E-2</v>
      </c>
      <c r="F821">
        <f>-LOG10(Table4[[#This Row],[Consortia FDR2]])</f>
        <v>1.3899572127668318</v>
      </c>
      <c r="H821" s="14" t="s">
        <v>2093</v>
      </c>
      <c r="I821" s="1" t="s">
        <v>914</v>
      </c>
      <c r="J821" s="9">
        <v>-1.58614997440926</v>
      </c>
      <c r="K821" s="9">
        <v>4.2097247034660702E-2</v>
      </c>
      <c r="L821">
        <f>-LOG10(Table6[[#This Row],[Consortia FDR]])</f>
        <v>1.3757463040870908</v>
      </c>
    </row>
    <row r="822" spans="1:12" x14ac:dyDescent="0.35">
      <c r="A822" t="s">
        <v>1849</v>
      </c>
      <c r="B822" t="s">
        <v>641</v>
      </c>
      <c r="C822" s="9">
        <v>3.8649439156274501E-2</v>
      </c>
      <c r="D822" s="21">
        <v>3.0575651056241702</v>
      </c>
      <c r="E822" s="21">
        <v>4.0780704001807597E-2</v>
      </c>
      <c r="F822">
        <f>-LOG10(Table4[[#This Row],[Consortia FDR2]])</f>
        <v>1.3895452812194475</v>
      </c>
      <c r="H822" s="14" t="s">
        <v>1526</v>
      </c>
      <c r="I822" s="1" t="s">
        <v>290</v>
      </c>
      <c r="J822" s="9">
        <v>1.3631775172001499</v>
      </c>
      <c r="K822" s="9">
        <v>4.2097247034660702E-2</v>
      </c>
      <c r="L822">
        <f>-LOG10(Table6[[#This Row],[Consortia FDR]])</f>
        <v>1.3757463040870908</v>
      </c>
    </row>
    <row r="823" spans="1:12" x14ac:dyDescent="0.35">
      <c r="A823" t="s">
        <v>1887</v>
      </c>
      <c r="B823" t="s">
        <v>1190</v>
      </c>
      <c r="C823" s="9">
        <v>4.23271179839683E-2</v>
      </c>
      <c r="D823" s="21">
        <v>1.3352162891552799</v>
      </c>
      <c r="E823" s="21">
        <v>4.0781507787369602E-2</v>
      </c>
      <c r="F823">
        <f>-LOG10(Table4[[#This Row],[Consortia FDR2]])</f>
        <v>1.3895367213820775</v>
      </c>
      <c r="H823" s="14" t="s">
        <v>2311</v>
      </c>
      <c r="I823" s="1" t="s">
        <v>1148</v>
      </c>
      <c r="J823" s="9">
        <v>-1.31285134480924</v>
      </c>
      <c r="K823" s="9">
        <v>4.2097247034660702E-2</v>
      </c>
      <c r="L823">
        <f>-LOG10(Table6[[#This Row],[Consortia FDR]])</f>
        <v>1.3757463040870908</v>
      </c>
    </row>
    <row r="824" spans="1:12" x14ac:dyDescent="0.35">
      <c r="A824" t="s">
        <v>1437</v>
      </c>
      <c r="B824" t="s">
        <v>905</v>
      </c>
      <c r="C824" s="9">
        <v>1.0584024779408899E-2</v>
      </c>
      <c r="D824" s="21">
        <v>1.39796630215472</v>
      </c>
      <c r="E824" s="21">
        <v>4.0989896947498897E-2</v>
      </c>
      <c r="F824">
        <f>-LOG10(Table4[[#This Row],[Consortia FDR2]])</f>
        <v>1.3873231735397762</v>
      </c>
      <c r="H824" s="14" t="s">
        <v>2325</v>
      </c>
      <c r="I824" s="1" t="s">
        <v>651</v>
      </c>
      <c r="J824" s="9">
        <v>-1.2703920776126101</v>
      </c>
      <c r="K824" s="9">
        <v>4.2128924872524599E-2</v>
      </c>
      <c r="L824">
        <f>-LOG10(Table6[[#This Row],[Consortia FDR]])</f>
        <v>1.3754196238992089</v>
      </c>
    </row>
    <row r="825" spans="1:12" x14ac:dyDescent="0.35">
      <c r="A825" t="s">
        <v>1781</v>
      </c>
      <c r="B825" t="s">
        <v>582</v>
      </c>
      <c r="C825" s="9">
        <v>3.4824329915635402E-2</v>
      </c>
      <c r="D825" s="21">
        <v>1.2443531517998201</v>
      </c>
      <c r="E825" s="21">
        <v>4.1014001890638599E-2</v>
      </c>
      <c r="F825">
        <f>-LOG10(Table4[[#This Row],[Consortia FDR2]])</f>
        <v>1.3870678528966847</v>
      </c>
      <c r="H825" s="14" t="s">
        <v>2261</v>
      </c>
      <c r="I825" s="1" t="s">
        <v>501</v>
      </c>
      <c r="J825" s="9">
        <v>1.57897117931202</v>
      </c>
      <c r="K825" s="9">
        <v>4.2171722477556801E-2</v>
      </c>
      <c r="L825">
        <f>-LOG10(Table6[[#This Row],[Consortia FDR]])</f>
        <v>1.3749786601371203</v>
      </c>
    </row>
    <row r="826" spans="1:12" x14ac:dyDescent="0.35">
      <c r="A826" t="s">
        <v>2025</v>
      </c>
      <c r="B826" t="s">
        <v>62</v>
      </c>
      <c r="C826" s="9">
        <v>1.9484906599099799E-3</v>
      </c>
      <c r="D826" s="21">
        <v>1.3524035395926199</v>
      </c>
      <c r="E826" s="21">
        <v>4.1123642830471797E-2</v>
      </c>
      <c r="F826">
        <f>-LOG10(Table4[[#This Row],[Consortia FDR2]])</f>
        <v>1.3859084214665998</v>
      </c>
      <c r="H826" s="14" t="s">
        <v>2348</v>
      </c>
      <c r="I826" s="1" t="s">
        <v>1194</v>
      </c>
      <c r="J826" s="9">
        <v>1.307546188738</v>
      </c>
      <c r="K826" s="9">
        <v>4.2171722477556801E-2</v>
      </c>
      <c r="L826">
        <f>-LOG10(Table6[[#This Row],[Consortia FDR]])</f>
        <v>1.3749786601371203</v>
      </c>
    </row>
    <row r="827" spans="1:12" x14ac:dyDescent="0.35">
      <c r="A827" t="s">
        <v>1369</v>
      </c>
      <c r="B827" t="s">
        <v>109</v>
      </c>
      <c r="C827" s="9">
        <v>5.2205533495586903E-3</v>
      </c>
      <c r="D827" s="21">
        <v>1.45884793814799</v>
      </c>
      <c r="E827" s="21">
        <v>4.1123642830471797E-2</v>
      </c>
      <c r="F827">
        <f>-LOG10(Table4[[#This Row],[Consortia FDR2]])</f>
        <v>1.3859084214665998</v>
      </c>
      <c r="H827" s="14" t="s">
        <v>1828</v>
      </c>
      <c r="I827" s="1" t="s">
        <v>1156</v>
      </c>
      <c r="J827" s="9">
        <v>3.0467350503352102</v>
      </c>
      <c r="K827" s="9">
        <v>4.2186028720009802E-2</v>
      </c>
      <c r="L827">
        <f>-LOG10(Table6[[#This Row],[Consortia FDR]])</f>
        <v>1.374831356015674</v>
      </c>
    </row>
    <row r="828" spans="1:12" x14ac:dyDescent="0.35">
      <c r="A828" t="s">
        <v>1450</v>
      </c>
      <c r="B828" t="s">
        <v>197</v>
      </c>
      <c r="C828" s="9">
        <v>1.12912504069508E-2</v>
      </c>
      <c r="D828" s="21">
        <v>1.3812954214159701</v>
      </c>
      <c r="E828" s="21">
        <v>4.1123642830471797E-2</v>
      </c>
      <c r="F828">
        <f>-LOG10(Table4[[#This Row],[Consortia FDR2]])</f>
        <v>1.3859084214665998</v>
      </c>
      <c r="H828" s="14" t="s">
        <v>2072</v>
      </c>
      <c r="I828" s="1" t="s">
        <v>153</v>
      </c>
      <c r="J828" s="9">
        <v>1.1810839968412199</v>
      </c>
      <c r="K828" s="9">
        <v>4.2236031926578703E-2</v>
      </c>
      <c r="L828">
        <f>-LOG10(Table6[[#This Row],[Consortia FDR]])</f>
        <v>1.3743168905059839</v>
      </c>
    </row>
    <row r="829" spans="1:12" x14ac:dyDescent="0.35">
      <c r="A829" t="s">
        <v>2187</v>
      </c>
      <c r="B829" t="s">
        <v>352</v>
      </c>
      <c r="C829" s="9">
        <v>2.07847561761801E-2</v>
      </c>
      <c r="D829" s="21">
        <v>1.3106681839274901</v>
      </c>
      <c r="E829" s="21">
        <v>4.1123642830471797E-2</v>
      </c>
      <c r="F829">
        <f>-LOG10(Table4[[#This Row],[Consortia FDR2]])</f>
        <v>1.3859084214665998</v>
      </c>
      <c r="H829" s="14" t="s">
        <v>2374</v>
      </c>
      <c r="I829" s="1" t="s">
        <v>729</v>
      </c>
      <c r="J829" s="9">
        <v>-1.3580847179037701</v>
      </c>
      <c r="K829" s="9">
        <v>4.2245712921699902E-2</v>
      </c>
      <c r="L829">
        <f>-LOG10(Table6[[#This Row],[Consortia FDR]])</f>
        <v>1.3742173565111209</v>
      </c>
    </row>
    <row r="830" spans="1:12" x14ac:dyDescent="0.35">
      <c r="A830" t="s">
        <v>2201</v>
      </c>
      <c r="B830" t="s">
        <v>16</v>
      </c>
      <c r="C830" s="9">
        <v>2.2231321688472701E-2</v>
      </c>
      <c r="D830" s="21">
        <v>1.6209241941047501</v>
      </c>
      <c r="E830" s="21">
        <v>4.1123642830471797E-2</v>
      </c>
      <c r="F830">
        <f>-LOG10(Table4[[#This Row],[Consortia FDR2]])</f>
        <v>1.3859084214665998</v>
      </c>
      <c r="H830" s="14" t="s">
        <v>2262</v>
      </c>
      <c r="I830" s="1" t="s">
        <v>502</v>
      </c>
      <c r="J830" s="9">
        <v>1.33989013507987</v>
      </c>
      <c r="K830" s="9">
        <v>4.2249178486738898E-2</v>
      </c>
      <c r="L830">
        <f>-LOG10(Table6[[#This Row],[Consortia FDR]])</f>
        <v>1.3741817312620941</v>
      </c>
    </row>
    <row r="831" spans="1:12" x14ac:dyDescent="0.35">
      <c r="A831" t="s">
        <v>2030</v>
      </c>
      <c r="B831" t="s">
        <v>71</v>
      </c>
      <c r="C831" s="9">
        <v>2.45360307287546E-3</v>
      </c>
      <c r="D831" s="21">
        <v>1.3564107145161599</v>
      </c>
      <c r="E831" s="21">
        <v>4.1143077440187602E-2</v>
      </c>
      <c r="F831">
        <f>-LOG10(Table4[[#This Row],[Consortia FDR2]])</f>
        <v>1.3857032268535954</v>
      </c>
      <c r="H831" s="14" t="s">
        <v>1487</v>
      </c>
      <c r="I831" s="1" t="s">
        <v>942</v>
      </c>
      <c r="J831" s="9">
        <v>1.26847098784831</v>
      </c>
      <c r="K831" s="9">
        <v>4.23271179839683E-2</v>
      </c>
      <c r="L831">
        <f>-LOG10(Table6[[#This Row],[Consortia FDR]])</f>
        <v>1.3733813012465192</v>
      </c>
    </row>
    <row r="832" spans="1:12" x14ac:dyDescent="0.35">
      <c r="A832" t="s">
        <v>1440</v>
      </c>
      <c r="B832" t="s">
        <v>186</v>
      </c>
      <c r="C832" s="9">
        <v>1.0609131457406201E-2</v>
      </c>
      <c r="D832" s="21">
        <v>1.5918139076259199</v>
      </c>
      <c r="E832" s="21">
        <v>4.1187190734062698E-2</v>
      </c>
      <c r="F832">
        <f>-LOG10(Table4[[#This Row],[Consortia FDR2]])</f>
        <v>1.3852378290754328</v>
      </c>
      <c r="H832" s="14" t="s">
        <v>1547</v>
      </c>
      <c r="I832" s="1" t="s">
        <v>984</v>
      </c>
      <c r="J832" s="9">
        <v>2.2093829228514301</v>
      </c>
      <c r="K832" s="9">
        <v>4.23271179839683E-2</v>
      </c>
      <c r="L832">
        <f>-LOG10(Table6[[#This Row],[Consortia FDR]])</f>
        <v>1.3733813012465192</v>
      </c>
    </row>
    <row r="833" spans="1:12" x14ac:dyDescent="0.35">
      <c r="A833" t="s">
        <v>369</v>
      </c>
      <c r="B833" t="s">
        <v>369</v>
      </c>
      <c r="C833" s="9">
        <v>2.1883060252297699E-2</v>
      </c>
      <c r="D833" s="21">
        <v>-1.3291245890537899</v>
      </c>
      <c r="E833" s="21">
        <v>4.1187190734062698E-2</v>
      </c>
      <c r="F833">
        <f>-LOG10(Table4[[#This Row],[Consortia FDR2]])</f>
        <v>1.3852378290754328</v>
      </c>
      <c r="H833" s="14" t="s">
        <v>1794</v>
      </c>
      <c r="I833" s="1" t="s">
        <v>1130</v>
      </c>
      <c r="J833" s="9">
        <v>1.2762867541812399</v>
      </c>
      <c r="K833" s="9">
        <v>4.23271179839683E-2</v>
      </c>
      <c r="L833">
        <f>-LOG10(Table6[[#This Row],[Consortia FDR]])</f>
        <v>1.3733813012465192</v>
      </c>
    </row>
    <row r="834" spans="1:12" x14ac:dyDescent="0.35">
      <c r="A834" t="s">
        <v>2210</v>
      </c>
      <c r="B834" t="s">
        <v>392</v>
      </c>
      <c r="C834" s="9">
        <v>2.3021118492838E-2</v>
      </c>
      <c r="D834" s="21">
        <v>1.44764274329676</v>
      </c>
      <c r="E834" s="21">
        <v>4.1187190734062698E-2</v>
      </c>
      <c r="F834">
        <f>-LOG10(Table4[[#This Row],[Consortia FDR2]])</f>
        <v>1.3852378290754328</v>
      </c>
      <c r="H834" s="14" t="s">
        <v>2088</v>
      </c>
      <c r="I834" s="1" t="s">
        <v>191</v>
      </c>
      <c r="J834" s="9">
        <v>-1.95721902179004</v>
      </c>
      <c r="K834" s="9">
        <v>4.2337106235311998E-2</v>
      </c>
      <c r="L834">
        <f>-LOG10(Table6[[#This Row],[Consortia FDR]])</f>
        <v>1.3732788295708485</v>
      </c>
    </row>
    <row r="835" spans="1:12" x14ac:dyDescent="0.35">
      <c r="A835" t="s">
        <v>1795</v>
      </c>
      <c r="B835" t="s">
        <v>1131</v>
      </c>
      <c r="C835" s="9">
        <v>3.5655073603842902E-2</v>
      </c>
      <c r="D835" s="21">
        <v>1.2450102516460499</v>
      </c>
      <c r="E835" s="21">
        <v>4.1187190734062698E-2</v>
      </c>
      <c r="F835">
        <f>-LOG10(Table4[[#This Row],[Consortia FDR2]])</f>
        <v>1.3852378290754328</v>
      </c>
      <c r="H835" s="14" t="s">
        <v>1889</v>
      </c>
      <c r="I835" s="1" t="s">
        <v>1191</v>
      </c>
      <c r="J835" s="9">
        <v>1.35130945946662</v>
      </c>
      <c r="K835" s="9">
        <v>4.25882929229464E-2</v>
      </c>
      <c r="L835">
        <f>-LOG10(Table6[[#This Row],[Consortia FDR]])</f>
        <v>1.3707097675102546</v>
      </c>
    </row>
    <row r="836" spans="1:12" x14ac:dyDescent="0.35">
      <c r="A836" t="s">
        <v>2124</v>
      </c>
      <c r="B836" t="s">
        <v>248</v>
      </c>
      <c r="C836" s="9">
        <v>1.47352454516275E-2</v>
      </c>
      <c r="D836" s="21">
        <v>1.1915580878577099</v>
      </c>
      <c r="E836" s="21">
        <v>4.1379464627379202E-2</v>
      </c>
      <c r="F836">
        <f>-LOG10(Table4[[#This Row],[Consortia FDR2]])</f>
        <v>1.3832151325895468</v>
      </c>
      <c r="H836" s="14" t="s">
        <v>1429</v>
      </c>
      <c r="I836" s="1" t="s">
        <v>172</v>
      </c>
      <c r="J836" s="9">
        <v>1.7132203873312599</v>
      </c>
      <c r="K836" s="9">
        <v>4.2638493620606899E-2</v>
      </c>
      <c r="L836">
        <f>-LOG10(Table6[[#This Row],[Consortia FDR]])</f>
        <v>1.3701981469414819</v>
      </c>
    </row>
    <row r="837" spans="1:12" x14ac:dyDescent="0.35">
      <c r="A837" t="s">
        <v>2229</v>
      </c>
      <c r="B837" t="s">
        <v>433</v>
      </c>
      <c r="C837" s="9">
        <v>2.5971615905944701E-2</v>
      </c>
      <c r="D837" s="21">
        <v>-1.3109194694244199</v>
      </c>
      <c r="E837" s="21">
        <v>4.1622953451319798E-2</v>
      </c>
      <c r="F837">
        <f>-LOG10(Table4[[#This Row],[Consortia FDR2]])</f>
        <v>1.3806671066783951</v>
      </c>
      <c r="H837" s="14" t="s">
        <v>1330</v>
      </c>
      <c r="I837" s="1" t="s">
        <v>69</v>
      </c>
      <c r="J837" s="9">
        <v>1.42144286468939</v>
      </c>
      <c r="K837" s="9">
        <v>4.2732860350778397E-2</v>
      </c>
      <c r="L837">
        <f>-LOG10(Table6[[#This Row],[Consortia FDR]])</f>
        <v>1.3692380364366401</v>
      </c>
    </row>
    <row r="838" spans="1:12" x14ac:dyDescent="0.35">
      <c r="A838" t="s">
        <v>2196</v>
      </c>
      <c r="B838" t="s">
        <v>1012</v>
      </c>
      <c r="C838" s="9">
        <v>2.1905474410961301E-2</v>
      </c>
      <c r="D838" s="21">
        <v>-1.33581954712116</v>
      </c>
      <c r="E838" s="21">
        <v>4.1624949204304998E-2</v>
      </c>
      <c r="F838">
        <f>-LOG10(Table4[[#This Row],[Consortia FDR2]])</f>
        <v>1.380646283462885</v>
      </c>
      <c r="H838" s="14" t="s">
        <v>2055</v>
      </c>
      <c r="I838" s="1" t="s">
        <v>119</v>
      </c>
      <c r="J838" s="9">
        <v>-1.53012174704771</v>
      </c>
      <c r="K838" s="9">
        <v>4.2732860350778397E-2</v>
      </c>
      <c r="L838">
        <f>-LOG10(Table6[[#This Row],[Consortia FDR]])</f>
        <v>1.3692380364366401</v>
      </c>
    </row>
    <row r="839" spans="1:12" x14ac:dyDescent="0.35">
      <c r="A839" t="s">
        <v>2351</v>
      </c>
      <c r="B839" t="s">
        <v>1200</v>
      </c>
      <c r="C839" s="9">
        <v>4.2911582255559397E-2</v>
      </c>
      <c r="D839" s="21">
        <v>1.84444593269305</v>
      </c>
      <c r="E839" s="21">
        <v>4.1624949204304998E-2</v>
      </c>
      <c r="F839">
        <f>-LOG10(Table4[[#This Row],[Consortia FDR2]])</f>
        <v>1.380646283462885</v>
      </c>
      <c r="H839" s="14" t="s">
        <v>1425</v>
      </c>
      <c r="I839" s="1" t="s">
        <v>897</v>
      </c>
      <c r="J839" s="9">
        <v>1.5584596041743799</v>
      </c>
      <c r="K839" s="9">
        <v>4.2732860350778397E-2</v>
      </c>
      <c r="L839">
        <f>-LOG10(Table6[[#This Row],[Consortia FDR]])</f>
        <v>1.3692380364366401</v>
      </c>
    </row>
    <row r="840" spans="1:12" x14ac:dyDescent="0.35">
      <c r="A840" t="s">
        <v>1801</v>
      </c>
      <c r="B840" t="s">
        <v>1138</v>
      </c>
      <c r="C840" s="9">
        <v>3.6196477534684697E-2</v>
      </c>
      <c r="D840" s="21">
        <v>1.33942074544025</v>
      </c>
      <c r="E840" s="21">
        <v>4.1859310590472099E-2</v>
      </c>
      <c r="F840">
        <f>-LOG10(Table4[[#This Row],[Consortia FDR2]])</f>
        <v>1.3782079286303781</v>
      </c>
      <c r="H840" s="14" t="s">
        <v>2160</v>
      </c>
      <c r="I840" s="1" t="s">
        <v>306</v>
      </c>
      <c r="J840" s="9">
        <v>1.21832936915657</v>
      </c>
      <c r="K840" s="9">
        <v>4.2732860350778397E-2</v>
      </c>
      <c r="L840">
        <f>-LOG10(Table6[[#This Row],[Consortia FDR]])</f>
        <v>1.3692380364366401</v>
      </c>
    </row>
    <row r="841" spans="1:12" x14ac:dyDescent="0.35">
      <c r="A841" t="s">
        <v>1787</v>
      </c>
      <c r="B841" t="s">
        <v>1125</v>
      </c>
      <c r="C841" s="9">
        <v>3.5255555337758197E-2</v>
      </c>
      <c r="D841" s="21">
        <v>-1.5577490739120099</v>
      </c>
      <c r="E841" s="21">
        <v>4.1895707980190898E-2</v>
      </c>
      <c r="F841">
        <f>-LOG10(Table4[[#This Row],[Consortia FDR2]])</f>
        <v>1.3778304661982663</v>
      </c>
      <c r="H841" s="14" t="s">
        <v>1655</v>
      </c>
      <c r="I841" s="1" t="s">
        <v>446</v>
      </c>
      <c r="J841" s="9">
        <v>1.33358025810895</v>
      </c>
      <c r="K841" s="9">
        <v>4.2811011509593398E-2</v>
      </c>
      <c r="L841">
        <f>-LOG10(Table6[[#This Row],[Consortia FDR]])</f>
        <v>1.3684445108285006</v>
      </c>
    </row>
    <row r="842" spans="1:12" x14ac:dyDescent="0.35">
      <c r="A842" t="s">
        <v>1930</v>
      </c>
      <c r="B842" t="s">
        <v>718</v>
      </c>
      <c r="C842" s="9">
        <v>4.49249141258454E-2</v>
      </c>
      <c r="D842" s="21">
        <v>1.3124549879160401</v>
      </c>
      <c r="E842" s="21">
        <v>4.1938489741749303E-2</v>
      </c>
      <c r="F842">
        <f>-LOG10(Table4[[#This Row],[Consortia FDR2]])</f>
        <v>1.3773872130846527</v>
      </c>
      <c r="H842" s="14" t="s">
        <v>1758</v>
      </c>
      <c r="I842" s="1" t="s">
        <v>561</v>
      </c>
      <c r="J842" s="9">
        <v>1.46172291004977</v>
      </c>
      <c r="K842" s="9">
        <v>4.2811011509593398E-2</v>
      </c>
      <c r="L842">
        <f>-LOG10(Table6[[#This Row],[Consortia FDR]])</f>
        <v>1.3684445108285006</v>
      </c>
    </row>
    <row r="843" spans="1:12" x14ac:dyDescent="0.35">
      <c r="A843" t="s">
        <v>1408</v>
      </c>
      <c r="B843" t="s">
        <v>887</v>
      </c>
      <c r="C843" s="9">
        <v>7.1805854631733796E-3</v>
      </c>
      <c r="D843" s="21">
        <v>1.25397472720521</v>
      </c>
      <c r="E843" s="21">
        <v>4.2088683393578401E-2</v>
      </c>
      <c r="F843">
        <f>-LOG10(Table4[[#This Row],[Consortia FDR2]])</f>
        <v>1.3758346595180031</v>
      </c>
      <c r="H843" s="14" t="s">
        <v>1777</v>
      </c>
      <c r="I843" s="1" t="s">
        <v>578</v>
      </c>
      <c r="J843" s="9">
        <v>1.8064477999336801</v>
      </c>
      <c r="K843" s="9">
        <v>4.2811011509593398E-2</v>
      </c>
      <c r="L843">
        <f>-LOG10(Table6[[#This Row],[Consortia FDR]])</f>
        <v>1.3684445108285006</v>
      </c>
    </row>
    <row r="844" spans="1:12" x14ac:dyDescent="0.35">
      <c r="A844" t="s">
        <v>1473</v>
      </c>
      <c r="B844" t="s">
        <v>226</v>
      </c>
      <c r="C844" s="9">
        <v>1.32014716136104E-2</v>
      </c>
      <c r="D844" s="21">
        <v>1.2250563177499401</v>
      </c>
      <c r="E844" s="21">
        <v>4.2088683393578401E-2</v>
      </c>
      <c r="F844">
        <f>-LOG10(Table4[[#This Row],[Consortia FDR2]])</f>
        <v>1.3758346595180031</v>
      </c>
      <c r="H844" s="14" t="s">
        <v>1756</v>
      </c>
      <c r="I844" s="1" t="s">
        <v>559</v>
      </c>
      <c r="J844" s="9">
        <v>1.2293597907434699</v>
      </c>
      <c r="K844" s="9">
        <v>4.2863362244188102E-2</v>
      </c>
      <c r="L844">
        <f>-LOG10(Table6[[#This Row],[Consortia FDR]])</f>
        <v>1.3679137654727649</v>
      </c>
    </row>
    <row r="845" spans="1:12" x14ac:dyDescent="0.35">
      <c r="A845" t="s">
        <v>2093</v>
      </c>
      <c r="B845" t="s">
        <v>914</v>
      </c>
      <c r="C845" s="9">
        <v>1.14742455686784E-2</v>
      </c>
      <c r="D845" s="21">
        <v>-1.58614997440926</v>
      </c>
      <c r="E845" s="21">
        <v>4.2097247034660702E-2</v>
      </c>
      <c r="F845">
        <f>-LOG10(Table4[[#This Row],[Consortia FDR2]])</f>
        <v>1.3757463040870908</v>
      </c>
      <c r="H845" s="14" t="s">
        <v>2021</v>
      </c>
      <c r="I845" s="1" t="s">
        <v>58</v>
      </c>
      <c r="J845" s="9">
        <v>1.2419404770987099</v>
      </c>
      <c r="K845" s="9">
        <v>4.2911582255559397E-2</v>
      </c>
      <c r="L845">
        <f>-LOG10(Table6[[#This Row],[Consortia FDR]])</f>
        <v>1.3674254716665935</v>
      </c>
    </row>
    <row r="846" spans="1:12" x14ac:dyDescent="0.35">
      <c r="A846" t="s">
        <v>1526</v>
      </c>
      <c r="B846" t="s">
        <v>290</v>
      </c>
      <c r="C846" s="9">
        <v>1.70991297534187E-2</v>
      </c>
      <c r="D846" s="21">
        <v>1.3631775172001499</v>
      </c>
      <c r="E846" s="21">
        <v>4.2097247034660702E-2</v>
      </c>
      <c r="F846">
        <f>-LOG10(Table4[[#This Row],[Consortia FDR2]])</f>
        <v>1.3757463040870908</v>
      </c>
      <c r="H846" s="14" t="s">
        <v>2037</v>
      </c>
      <c r="I846" s="1" t="s">
        <v>82</v>
      </c>
      <c r="J846" s="9">
        <v>1.23154015575266</v>
      </c>
      <c r="K846" s="9">
        <v>4.2911582255559397E-2</v>
      </c>
      <c r="L846">
        <f>-LOG10(Table6[[#This Row],[Consortia FDR]])</f>
        <v>1.3674254716665935</v>
      </c>
    </row>
    <row r="847" spans="1:12" x14ac:dyDescent="0.35">
      <c r="A847" t="s">
        <v>2311</v>
      </c>
      <c r="B847" t="s">
        <v>1148</v>
      </c>
      <c r="C847" s="9">
        <v>3.7332267655798203E-2</v>
      </c>
      <c r="D847" s="21">
        <v>-1.31285134480924</v>
      </c>
      <c r="E847" s="21">
        <v>4.2097247034660702E-2</v>
      </c>
      <c r="F847">
        <f>-LOG10(Table4[[#This Row],[Consortia FDR2]])</f>
        <v>1.3757463040870908</v>
      </c>
      <c r="H847" s="14" t="s">
        <v>2078</v>
      </c>
      <c r="I847" s="1" t="s">
        <v>171</v>
      </c>
      <c r="J847" s="9">
        <v>1.2226135822467701</v>
      </c>
      <c r="K847" s="9">
        <v>4.2911582255559397E-2</v>
      </c>
      <c r="L847">
        <f>-LOG10(Table6[[#This Row],[Consortia FDR]])</f>
        <v>1.3674254716665935</v>
      </c>
    </row>
    <row r="848" spans="1:12" x14ac:dyDescent="0.35">
      <c r="A848" t="s">
        <v>2325</v>
      </c>
      <c r="B848" t="s">
        <v>651</v>
      </c>
      <c r="C848" s="9">
        <v>4.0076944888365197E-2</v>
      </c>
      <c r="D848" s="21">
        <v>-1.2703920776126101</v>
      </c>
      <c r="E848" s="21">
        <v>4.2128924872524599E-2</v>
      </c>
      <c r="F848">
        <f>-LOG10(Table4[[#This Row],[Consortia FDR2]])</f>
        <v>1.3754196238992089</v>
      </c>
      <c r="H848" s="14" t="s">
        <v>2297</v>
      </c>
      <c r="I848" s="1" t="s">
        <v>22</v>
      </c>
      <c r="J848" s="9">
        <v>1.43484898995175</v>
      </c>
      <c r="K848" s="9">
        <v>4.2911582255559397E-2</v>
      </c>
      <c r="L848">
        <f>-LOG10(Table6[[#This Row],[Consortia FDR]])</f>
        <v>1.3674254716665935</v>
      </c>
    </row>
    <row r="849" spans="1:12" x14ac:dyDescent="0.35">
      <c r="A849" t="s">
        <v>2261</v>
      </c>
      <c r="B849" t="s">
        <v>501</v>
      </c>
      <c r="C849" s="9">
        <v>3.0480280618348E-2</v>
      </c>
      <c r="D849" s="21">
        <v>1.57897117931202</v>
      </c>
      <c r="E849" s="21">
        <v>4.2171722477556801E-2</v>
      </c>
      <c r="F849">
        <f>-LOG10(Table4[[#This Row],[Consortia FDR2]])</f>
        <v>1.3749786601371203</v>
      </c>
      <c r="H849" s="14" t="s">
        <v>1863</v>
      </c>
      <c r="I849" s="1" t="s">
        <v>1171</v>
      </c>
      <c r="J849" s="9">
        <v>1.2676063316350701</v>
      </c>
      <c r="K849" s="9">
        <v>4.2911582255559397E-2</v>
      </c>
      <c r="L849">
        <f>-LOG10(Table6[[#This Row],[Consortia FDR]])</f>
        <v>1.3674254716665935</v>
      </c>
    </row>
    <row r="850" spans="1:12" x14ac:dyDescent="0.35">
      <c r="A850" t="s">
        <v>2348</v>
      </c>
      <c r="B850" t="s">
        <v>1194</v>
      </c>
      <c r="C850" s="9">
        <v>4.2811011509593398E-2</v>
      </c>
      <c r="D850" s="21">
        <v>1.307546188738</v>
      </c>
      <c r="E850" s="21">
        <v>4.2171722477556801E-2</v>
      </c>
      <c r="F850">
        <f>-LOG10(Table4[[#This Row],[Consortia FDR2]])</f>
        <v>1.3749786601371203</v>
      </c>
      <c r="H850" s="14" t="s">
        <v>2403</v>
      </c>
      <c r="I850" s="1" t="s">
        <v>37</v>
      </c>
      <c r="J850" s="9">
        <v>2.0537618525735999</v>
      </c>
      <c r="K850" s="9">
        <v>4.2911582255559397E-2</v>
      </c>
      <c r="L850">
        <f>-LOG10(Table6[[#This Row],[Consortia FDR]])</f>
        <v>1.3674254716665935</v>
      </c>
    </row>
    <row r="851" spans="1:12" x14ac:dyDescent="0.35">
      <c r="A851" t="s">
        <v>1828</v>
      </c>
      <c r="B851" t="s">
        <v>1156</v>
      </c>
      <c r="C851" s="9">
        <v>3.7831503894271201E-2</v>
      </c>
      <c r="D851" s="21">
        <v>3.0467350503352102</v>
      </c>
      <c r="E851" s="21">
        <v>4.2186028720009802E-2</v>
      </c>
      <c r="F851">
        <f>-LOG10(Table4[[#This Row],[Consortia FDR2]])</f>
        <v>1.374831356015674</v>
      </c>
      <c r="H851" s="14" t="s">
        <v>2404</v>
      </c>
      <c r="I851" s="1" t="s">
        <v>781</v>
      </c>
      <c r="J851" s="9">
        <v>1.2369599831553799</v>
      </c>
      <c r="K851" s="9">
        <v>4.2911582255559397E-2</v>
      </c>
      <c r="L851">
        <f>-LOG10(Table6[[#This Row],[Consortia FDR]])</f>
        <v>1.3674254716665935</v>
      </c>
    </row>
    <row r="852" spans="1:12" x14ac:dyDescent="0.35">
      <c r="A852" t="s">
        <v>2072</v>
      </c>
      <c r="B852" t="s">
        <v>153</v>
      </c>
      <c r="C852" s="9">
        <v>6.9535754753748498E-3</v>
      </c>
      <c r="D852" s="21">
        <v>1.1810839968412199</v>
      </c>
      <c r="E852" s="21">
        <v>4.2236031926578703E-2</v>
      </c>
      <c r="F852">
        <f>-LOG10(Table4[[#This Row],[Consortia FDR2]])</f>
        <v>1.3743168905059839</v>
      </c>
      <c r="H852" s="14" t="s">
        <v>2159</v>
      </c>
      <c r="I852" s="1" t="s">
        <v>305</v>
      </c>
      <c r="J852" s="9">
        <v>1.2601389848742901</v>
      </c>
      <c r="K852" s="9">
        <v>4.3086444080040302E-2</v>
      </c>
      <c r="L852">
        <f>-LOG10(Table6[[#This Row],[Consortia FDR]])</f>
        <v>1.365659346713233</v>
      </c>
    </row>
    <row r="853" spans="1:12" x14ac:dyDescent="0.35">
      <c r="A853" t="s">
        <v>2374</v>
      </c>
      <c r="B853" t="s">
        <v>729</v>
      </c>
      <c r="C853" s="9">
        <v>4.5434504623101599E-2</v>
      </c>
      <c r="D853" s="21">
        <v>-1.3580847179037701</v>
      </c>
      <c r="E853" s="21">
        <v>4.2245712921699902E-2</v>
      </c>
      <c r="F853">
        <f>-LOG10(Table4[[#This Row],[Consortia FDR2]])</f>
        <v>1.3742173565111209</v>
      </c>
      <c r="H853" s="14" t="s">
        <v>2172</v>
      </c>
      <c r="I853" s="1" t="s">
        <v>991</v>
      </c>
      <c r="J853" s="9">
        <v>1.1918031456547999</v>
      </c>
      <c r="K853" s="9">
        <v>4.3086444080040302E-2</v>
      </c>
      <c r="L853">
        <f>-LOG10(Table6[[#This Row],[Consortia FDR]])</f>
        <v>1.365659346713233</v>
      </c>
    </row>
    <row r="854" spans="1:12" x14ac:dyDescent="0.35">
      <c r="A854" t="s">
        <v>2262</v>
      </c>
      <c r="B854" t="s">
        <v>502</v>
      </c>
      <c r="C854" s="9">
        <v>3.0509289228879501E-2</v>
      </c>
      <c r="D854" s="21">
        <v>1.33989013507987</v>
      </c>
      <c r="E854" s="21">
        <v>4.2249178486738898E-2</v>
      </c>
      <c r="F854">
        <f>-LOG10(Table4[[#This Row],[Consortia FDR2]])</f>
        <v>1.3741817312620941</v>
      </c>
      <c r="H854" s="14" t="s">
        <v>1684</v>
      </c>
      <c r="I854" s="1" t="s">
        <v>487</v>
      </c>
      <c r="J854" s="9">
        <v>1.4405548871323</v>
      </c>
      <c r="K854" s="9">
        <v>4.31271503660123E-2</v>
      </c>
      <c r="L854">
        <f>-LOG10(Table6[[#This Row],[Consortia FDR]])</f>
        <v>1.3652492369897327</v>
      </c>
    </row>
    <row r="855" spans="1:12" x14ac:dyDescent="0.35">
      <c r="A855" t="s">
        <v>1487</v>
      </c>
      <c r="B855" t="s">
        <v>942</v>
      </c>
      <c r="C855" s="9">
        <v>1.3922981929459601E-2</v>
      </c>
      <c r="D855" s="21">
        <v>1.26847098784831</v>
      </c>
      <c r="E855" s="21">
        <v>4.23271179839683E-2</v>
      </c>
      <c r="F855">
        <f>-LOG10(Table4[[#This Row],[Consortia FDR2]])</f>
        <v>1.3733813012465192</v>
      </c>
      <c r="H855" s="14" t="s">
        <v>2200</v>
      </c>
      <c r="I855" s="1" t="s">
        <v>1018</v>
      </c>
      <c r="J855" s="9">
        <v>-1.3902242045153099</v>
      </c>
      <c r="K855" s="9">
        <v>4.3209650368817597E-2</v>
      </c>
      <c r="L855">
        <f>-LOG10(Table6[[#This Row],[Consortia FDR]])</f>
        <v>1.3644192477713326</v>
      </c>
    </row>
    <row r="856" spans="1:12" x14ac:dyDescent="0.35">
      <c r="A856" t="s">
        <v>1547</v>
      </c>
      <c r="B856" t="s">
        <v>984</v>
      </c>
      <c r="C856" s="9">
        <v>1.8031784538108501E-2</v>
      </c>
      <c r="D856" s="21">
        <v>2.2093829228514301</v>
      </c>
      <c r="E856" s="21">
        <v>4.23271179839683E-2</v>
      </c>
      <c r="F856">
        <f>-LOG10(Table4[[#This Row],[Consortia FDR2]])</f>
        <v>1.3733813012465192</v>
      </c>
      <c r="H856" s="14" t="s">
        <v>91</v>
      </c>
      <c r="I856" s="1" t="s">
        <v>91</v>
      </c>
      <c r="J856" s="9">
        <v>1.3020798738166699</v>
      </c>
      <c r="K856" s="9">
        <v>4.3395562634841602E-2</v>
      </c>
      <c r="L856">
        <f>-LOG10(Table6[[#This Row],[Consortia FDR]])</f>
        <v>1.3625546765180665</v>
      </c>
    </row>
    <row r="857" spans="1:12" x14ac:dyDescent="0.35">
      <c r="A857" t="s">
        <v>1794</v>
      </c>
      <c r="B857" t="s">
        <v>1130</v>
      </c>
      <c r="C857" s="9">
        <v>3.5602523021246502E-2</v>
      </c>
      <c r="D857" s="21">
        <v>1.2762867541812399</v>
      </c>
      <c r="E857" s="21">
        <v>4.23271179839683E-2</v>
      </c>
      <c r="F857">
        <f>-LOG10(Table4[[#This Row],[Consortia FDR2]])</f>
        <v>1.3733813012465192</v>
      </c>
      <c r="H857" s="14" t="s">
        <v>2218</v>
      </c>
      <c r="I857" s="1" t="s">
        <v>406</v>
      </c>
      <c r="J857" s="9">
        <v>-1.5853419247941001</v>
      </c>
      <c r="K857" s="9">
        <v>4.3479903100670202E-2</v>
      </c>
      <c r="L857">
        <f>-LOG10(Table6[[#This Row],[Consortia FDR]])</f>
        <v>1.3617114324535242</v>
      </c>
    </row>
    <row r="858" spans="1:12" x14ac:dyDescent="0.35">
      <c r="A858" t="s">
        <v>2088</v>
      </c>
      <c r="B858" t="s">
        <v>191</v>
      </c>
      <c r="C858" s="9">
        <v>1.0716234767555699E-2</v>
      </c>
      <c r="D858" s="21">
        <v>-1.95721902179004</v>
      </c>
      <c r="E858" s="21">
        <v>4.2337106235311998E-2</v>
      </c>
      <c r="F858">
        <f>-LOG10(Table4[[#This Row],[Consortia FDR2]])</f>
        <v>1.3732788295708485</v>
      </c>
      <c r="H858" s="14" t="s">
        <v>1959</v>
      </c>
      <c r="I858" s="1" t="s">
        <v>749</v>
      </c>
      <c r="J858" s="9">
        <v>1.3396084976426601</v>
      </c>
      <c r="K858" s="9">
        <v>4.3479903100670202E-2</v>
      </c>
      <c r="L858">
        <f>-LOG10(Table6[[#This Row],[Consortia FDR]])</f>
        <v>1.3617114324535242</v>
      </c>
    </row>
    <row r="859" spans="1:12" x14ac:dyDescent="0.35">
      <c r="A859" t="s">
        <v>1889</v>
      </c>
      <c r="B859" t="s">
        <v>1191</v>
      </c>
      <c r="C859" s="9">
        <v>4.23271179839683E-2</v>
      </c>
      <c r="D859" s="21">
        <v>1.35130945946662</v>
      </c>
      <c r="E859" s="21">
        <v>4.25882929229464E-2</v>
      </c>
      <c r="F859">
        <f>-LOG10(Table4[[#This Row],[Consortia FDR2]])</f>
        <v>1.3707097675102546</v>
      </c>
      <c r="H859" s="14" t="s">
        <v>1328</v>
      </c>
      <c r="I859" s="1" t="s">
        <v>67</v>
      </c>
      <c r="J859" s="9">
        <v>1.26426104935767</v>
      </c>
      <c r="K859" s="9">
        <v>4.3608631080487799E-2</v>
      </c>
      <c r="L859">
        <f>-LOG10(Table6[[#This Row],[Consortia FDR]])</f>
        <v>1.360427546060383</v>
      </c>
    </row>
    <row r="860" spans="1:12" x14ac:dyDescent="0.35">
      <c r="A860" t="s">
        <v>1429</v>
      </c>
      <c r="B860" t="s">
        <v>172</v>
      </c>
      <c r="C860" s="9">
        <v>9.7139369051790093E-3</v>
      </c>
      <c r="D860" s="21">
        <v>1.7132203873312599</v>
      </c>
      <c r="E860" s="21">
        <v>4.2638493620606899E-2</v>
      </c>
      <c r="F860">
        <f>-LOG10(Table4[[#This Row],[Consortia FDR2]])</f>
        <v>1.3701981469414819</v>
      </c>
      <c r="H860" s="14" t="s">
        <v>2084</v>
      </c>
      <c r="I860" s="1" t="s">
        <v>904</v>
      </c>
      <c r="J860" s="9">
        <v>1.2799942713080601</v>
      </c>
      <c r="K860" s="9">
        <v>4.3608631080487799E-2</v>
      </c>
      <c r="L860">
        <f>-LOG10(Table6[[#This Row],[Consortia FDR]])</f>
        <v>1.360427546060383</v>
      </c>
    </row>
    <row r="861" spans="1:12" x14ac:dyDescent="0.35">
      <c r="A861" t="s">
        <v>1330</v>
      </c>
      <c r="B861" t="s">
        <v>69</v>
      </c>
      <c r="C861" s="9">
        <v>2.1401323334731999E-3</v>
      </c>
      <c r="D861" s="21">
        <v>1.42144286468939</v>
      </c>
      <c r="E861" s="21">
        <v>4.2732860350778397E-2</v>
      </c>
      <c r="F861">
        <f>-LOG10(Table4[[#This Row],[Consortia FDR2]])</f>
        <v>1.3692380364366401</v>
      </c>
      <c r="H861" s="14" t="s">
        <v>2178</v>
      </c>
      <c r="I861" s="1" t="s">
        <v>995</v>
      </c>
      <c r="J861" s="9">
        <v>1.3201346255579001</v>
      </c>
      <c r="K861" s="9">
        <v>4.3608631080487799E-2</v>
      </c>
      <c r="L861">
        <f>-LOG10(Table6[[#This Row],[Consortia FDR]])</f>
        <v>1.360427546060383</v>
      </c>
    </row>
    <row r="862" spans="1:12" x14ac:dyDescent="0.35">
      <c r="A862" t="s">
        <v>2055</v>
      </c>
      <c r="B862" t="s">
        <v>119</v>
      </c>
      <c r="C862" s="9">
        <v>5.7156150684335603E-3</v>
      </c>
      <c r="D862" s="21">
        <v>-1.53012174704771</v>
      </c>
      <c r="E862" s="21">
        <v>4.2732860350778397E-2</v>
      </c>
      <c r="F862">
        <f>-LOG10(Table4[[#This Row],[Consortia FDR2]])</f>
        <v>1.3692380364366401</v>
      </c>
      <c r="H862" s="14" t="s">
        <v>1671</v>
      </c>
      <c r="I862" s="1" t="s">
        <v>462</v>
      </c>
      <c r="J862" s="9">
        <v>1.7744214563392999</v>
      </c>
      <c r="K862" s="9">
        <v>4.3608631080487799E-2</v>
      </c>
      <c r="L862">
        <f>-LOG10(Table6[[#This Row],[Consortia FDR]])</f>
        <v>1.360427546060383</v>
      </c>
    </row>
    <row r="863" spans="1:12" x14ac:dyDescent="0.35">
      <c r="A863" t="s">
        <v>1425</v>
      </c>
      <c r="B863" t="s">
        <v>897</v>
      </c>
      <c r="C863" s="9">
        <v>9.6568174280814295E-3</v>
      </c>
      <c r="D863" s="21">
        <v>1.5584596041743799</v>
      </c>
      <c r="E863" s="21">
        <v>4.2732860350778397E-2</v>
      </c>
      <c r="F863">
        <f>-LOG10(Table4[[#This Row],[Consortia FDR2]])</f>
        <v>1.3692380364366401</v>
      </c>
      <c r="H863" s="14" t="s">
        <v>2338</v>
      </c>
      <c r="I863" s="1" t="s">
        <v>1184</v>
      </c>
      <c r="J863" s="9">
        <v>1.2485854144338899</v>
      </c>
      <c r="K863" s="9">
        <v>4.3608631080487799E-2</v>
      </c>
      <c r="L863">
        <f>-LOG10(Table6[[#This Row],[Consortia FDR]])</f>
        <v>1.360427546060383</v>
      </c>
    </row>
    <row r="864" spans="1:12" x14ac:dyDescent="0.35">
      <c r="A864" t="s">
        <v>2160</v>
      </c>
      <c r="B864" t="s">
        <v>306</v>
      </c>
      <c r="C864" s="9">
        <v>1.7634409287437699E-2</v>
      </c>
      <c r="D864" s="21">
        <v>1.21832936915657</v>
      </c>
      <c r="E864" s="21">
        <v>4.2732860350778397E-2</v>
      </c>
      <c r="F864">
        <f>-LOG10(Table4[[#This Row],[Consortia FDR2]])</f>
        <v>1.3692380364366401</v>
      </c>
      <c r="H864" s="14" t="s">
        <v>1676</v>
      </c>
      <c r="I864" s="1" t="s">
        <v>471</v>
      </c>
      <c r="J864" s="9">
        <v>1.3520065747524399</v>
      </c>
      <c r="K864" s="9">
        <v>4.3701365959411403E-2</v>
      </c>
      <c r="L864">
        <f>-LOG10(Table6[[#This Row],[Consortia FDR]])</f>
        <v>1.3595049882157657</v>
      </c>
    </row>
    <row r="865" spans="1:12" x14ac:dyDescent="0.35">
      <c r="A865" t="s">
        <v>1655</v>
      </c>
      <c r="B865" t="s">
        <v>446</v>
      </c>
      <c r="C865" s="9">
        <v>2.6324068613803899E-2</v>
      </c>
      <c r="D865" s="21">
        <v>1.33358025810895</v>
      </c>
      <c r="E865" s="21">
        <v>4.2811011509593398E-2</v>
      </c>
      <c r="F865">
        <f>-LOG10(Table4[[#This Row],[Consortia FDR2]])</f>
        <v>1.3684445108285006</v>
      </c>
      <c r="H865" s="14" t="s">
        <v>1349</v>
      </c>
      <c r="I865" s="1" t="s">
        <v>84</v>
      </c>
      <c r="J865" s="9">
        <v>1.73137194767249</v>
      </c>
      <c r="K865" s="9">
        <v>4.3733843950469101E-2</v>
      </c>
      <c r="L865">
        <f>-LOG10(Table6[[#This Row],[Consortia FDR]])</f>
        <v>1.3591823490189725</v>
      </c>
    </row>
    <row r="866" spans="1:12" x14ac:dyDescent="0.35">
      <c r="A866" t="s">
        <v>1758</v>
      </c>
      <c r="B866" t="s">
        <v>561</v>
      </c>
      <c r="C866" s="9">
        <v>3.3381559871202601E-2</v>
      </c>
      <c r="D866" s="21">
        <v>1.46172291004977</v>
      </c>
      <c r="E866" s="21">
        <v>4.2811011509593398E-2</v>
      </c>
      <c r="F866">
        <f>-LOG10(Table4[[#This Row],[Consortia FDR2]])</f>
        <v>1.3684445108285006</v>
      </c>
      <c r="H866" s="14" t="s">
        <v>2016</v>
      </c>
      <c r="I866" s="1" t="s">
        <v>44</v>
      </c>
      <c r="J866" s="9">
        <v>-2.5719872090872702</v>
      </c>
      <c r="K866" s="9">
        <v>4.3783643883186098E-2</v>
      </c>
      <c r="L866">
        <f>-LOG10(Table6[[#This Row],[Consortia FDR]])</f>
        <v>1.3586880972106123</v>
      </c>
    </row>
    <row r="867" spans="1:12" x14ac:dyDescent="0.35">
      <c r="A867" t="s">
        <v>1777</v>
      </c>
      <c r="B867" t="s">
        <v>578</v>
      </c>
      <c r="C867" s="9">
        <v>3.4797423647609502E-2</v>
      </c>
      <c r="D867" s="21">
        <v>1.8064477999336801</v>
      </c>
      <c r="E867" s="21">
        <v>4.2811011509593398E-2</v>
      </c>
      <c r="F867">
        <f>-LOG10(Table4[[#This Row],[Consortia FDR2]])</f>
        <v>1.3684445108285006</v>
      </c>
      <c r="H867" s="14" t="s">
        <v>1031</v>
      </c>
      <c r="I867" s="1" t="s">
        <v>1031</v>
      </c>
      <c r="J867" s="9">
        <v>-1.6360818652442699</v>
      </c>
      <c r="K867" s="9">
        <v>4.3859490637312697E-2</v>
      </c>
      <c r="L867">
        <f>-LOG10(Table6[[#This Row],[Consortia FDR]])</f>
        <v>1.3579364163130538</v>
      </c>
    </row>
    <row r="868" spans="1:12" x14ac:dyDescent="0.35">
      <c r="A868" t="s">
        <v>1756</v>
      </c>
      <c r="B868" t="s">
        <v>559</v>
      </c>
      <c r="C868" s="9">
        <v>3.3197992529728299E-2</v>
      </c>
      <c r="D868" s="21">
        <v>1.2293597907434699</v>
      </c>
      <c r="E868" s="21">
        <v>4.2863362244188102E-2</v>
      </c>
      <c r="F868">
        <f>-LOG10(Table4[[#This Row],[Consortia FDR2]])</f>
        <v>1.3679137654727649</v>
      </c>
      <c r="H868" s="14" t="s">
        <v>2412</v>
      </c>
      <c r="I868" s="1" t="s">
        <v>1256</v>
      </c>
      <c r="J868" s="9">
        <v>1.19693005105735</v>
      </c>
      <c r="K868" s="9">
        <v>4.3882225574196299E-2</v>
      </c>
      <c r="L868">
        <f>-LOG10(Table6[[#This Row],[Consortia FDR]])</f>
        <v>1.3577113544318358</v>
      </c>
    </row>
    <row r="869" spans="1:12" x14ac:dyDescent="0.35">
      <c r="A869" t="s">
        <v>2021</v>
      </c>
      <c r="B869" t="s">
        <v>58</v>
      </c>
      <c r="C869" s="9">
        <v>1.9244025645483501E-3</v>
      </c>
      <c r="D869" s="21">
        <v>1.2419404770987099</v>
      </c>
      <c r="E869" s="21">
        <v>4.2911582255559397E-2</v>
      </c>
      <c r="F869">
        <f>-LOG10(Table4[[#This Row],[Consortia FDR2]])</f>
        <v>1.3674254716665935</v>
      </c>
      <c r="H869" s="14" t="s">
        <v>2180</v>
      </c>
      <c r="I869" s="1" t="s">
        <v>997</v>
      </c>
      <c r="J869" s="9">
        <v>-1.2436467522411701</v>
      </c>
      <c r="K869" s="9">
        <v>4.4098883022434997E-2</v>
      </c>
      <c r="L869">
        <f>-LOG10(Table6[[#This Row],[Consortia FDR]])</f>
        <v>1.3555724106078153</v>
      </c>
    </row>
    <row r="870" spans="1:12" x14ac:dyDescent="0.35">
      <c r="A870" t="s">
        <v>2037</v>
      </c>
      <c r="B870" t="s">
        <v>82</v>
      </c>
      <c r="C870" s="9">
        <v>3.51332576894567E-3</v>
      </c>
      <c r="D870" s="21">
        <v>1.23154015575266</v>
      </c>
      <c r="E870" s="21">
        <v>4.2911582255559397E-2</v>
      </c>
      <c r="F870">
        <f>-LOG10(Table4[[#This Row],[Consortia FDR2]])</f>
        <v>1.3674254716665935</v>
      </c>
      <c r="H870" s="14" t="s">
        <v>1670</v>
      </c>
      <c r="I870" s="1" t="s">
        <v>460</v>
      </c>
      <c r="J870" s="9">
        <v>-1.9520677436545</v>
      </c>
      <c r="K870" s="9">
        <v>4.4098883022434997E-2</v>
      </c>
      <c r="L870">
        <f>-LOG10(Table6[[#This Row],[Consortia FDR]])</f>
        <v>1.3555724106078153</v>
      </c>
    </row>
    <row r="871" spans="1:12" x14ac:dyDescent="0.35">
      <c r="A871" t="s">
        <v>2078</v>
      </c>
      <c r="B871" t="s">
        <v>171</v>
      </c>
      <c r="C871" s="9">
        <v>9.0939920440587206E-3</v>
      </c>
      <c r="D871" s="21">
        <v>1.2226135822467701</v>
      </c>
      <c r="E871" s="21">
        <v>4.2911582255559397E-2</v>
      </c>
      <c r="F871">
        <f>-LOG10(Table4[[#This Row],[Consortia FDR2]])</f>
        <v>1.3674254716665935</v>
      </c>
      <c r="H871" s="14" t="s">
        <v>2271</v>
      </c>
      <c r="I871" s="1" t="s">
        <v>530</v>
      </c>
      <c r="J871" s="9">
        <v>-1.57539979206138</v>
      </c>
      <c r="K871" s="9">
        <v>4.4098883022434997E-2</v>
      </c>
      <c r="L871">
        <f>-LOG10(Table6[[#This Row],[Consortia FDR]])</f>
        <v>1.3555724106078153</v>
      </c>
    </row>
    <row r="872" spans="1:12" x14ac:dyDescent="0.35">
      <c r="A872" t="s">
        <v>2297</v>
      </c>
      <c r="B872" t="s">
        <v>22</v>
      </c>
      <c r="C872" s="9">
        <v>3.51158662276988E-2</v>
      </c>
      <c r="D872" s="21">
        <v>1.43484898995175</v>
      </c>
      <c r="E872" s="21">
        <v>4.2911582255559397E-2</v>
      </c>
      <c r="F872">
        <f>-LOG10(Table4[[#This Row],[Consortia FDR2]])</f>
        <v>1.3674254716665935</v>
      </c>
      <c r="H872" s="14" t="s">
        <v>2382</v>
      </c>
      <c r="I872" s="1" t="s">
        <v>1235</v>
      </c>
      <c r="J872" s="9">
        <v>-1.7131783033360899</v>
      </c>
      <c r="K872" s="9">
        <v>4.4098883022434997E-2</v>
      </c>
      <c r="L872">
        <f>-LOG10(Table6[[#This Row],[Consortia FDR]])</f>
        <v>1.3555724106078153</v>
      </c>
    </row>
    <row r="873" spans="1:12" x14ac:dyDescent="0.35">
      <c r="A873" t="s">
        <v>1863</v>
      </c>
      <c r="B873" t="s">
        <v>1171</v>
      </c>
      <c r="C873" s="9">
        <v>4.0676295345053098E-2</v>
      </c>
      <c r="D873" s="21">
        <v>1.2676063316350701</v>
      </c>
      <c r="E873" s="21">
        <v>4.2911582255559397E-2</v>
      </c>
      <c r="F873">
        <f>-LOG10(Table4[[#This Row],[Consortia FDR2]])</f>
        <v>1.3674254716665935</v>
      </c>
      <c r="H873" s="14" t="s">
        <v>2122</v>
      </c>
      <c r="I873" s="1" t="s">
        <v>242</v>
      </c>
      <c r="J873" s="9">
        <v>1.93685467895124</v>
      </c>
      <c r="K873" s="9">
        <v>4.4155873770936702E-2</v>
      </c>
      <c r="L873">
        <f>-LOG10(Table6[[#This Row],[Consortia FDR]])</f>
        <v>1.3550115168512986</v>
      </c>
    </row>
    <row r="874" spans="1:12" x14ac:dyDescent="0.35">
      <c r="A874" t="s">
        <v>2403</v>
      </c>
      <c r="B874" t="s">
        <v>37</v>
      </c>
      <c r="C874" s="9">
        <v>4.7688799360345598E-2</v>
      </c>
      <c r="D874" s="21">
        <v>2.0537618525735999</v>
      </c>
      <c r="E874" s="21">
        <v>4.2911582255559397E-2</v>
      </c>
      <c r="F874">
        <f>-LOG10(Table4[[#This Row],[Consortia FDR2]])</f>
        <v>1.3674254716665935</v>
      </c>
      <c r="H874" s="14" t="s">
        <v>2163</v>
      </c>
      <c r="I874" s="1" t="s">
        <v>9</v>
      </c>
      <c r="J874" s="9">
        <v>1.2666274096616501</v>
      </c>
      <c r="K874" s="9">
        <v>4.4155873770936702E-2</v>
      </c>
      <c r="L874">
        <f>-LOG10(Table6[[#This Row],[Consortia FDR]])</f>
        <v>1.3550115168512986</v>
      </c>
    </row>
    <row r="875" spans="1:12" x14ac:dyDescent="0.35">
      <c r="A875" t="s">
        <v>2404</v>
      </c>
      <c r="B875" t="s">
        <v>781</v>
      </c>
      <c r="C875" s="9">
        <v>4.7695575650908699E-2</v>
      </c>
      <c r="D875" s="21">
        <v>1.2369599831553799</v>
      </c>
      <c r="E875" s="21">
        <v>4.2911582255559397E-2</v>
      </c>
      <c r="F875">
        <f>-LOG10(Table4[[#This Row],[Consortia FDR2]])</f>
        <v>1.3674254716665935</v>
      </c>
      <c r="H875" s="14" t="s">
        <v>1773</v>
      </c>
      <c r="I875" s="1" t="s">
        <v>1117</v>
      </c>
      <c r="J875" s="9">
        <v>1.3656292140608</v>
      </c>
      <c r="K875" s="9">
        <v>4.4155873770936702E-2</v>
      </c>
      <c r="L875">
        <f>-LOG10(Table6[[#This Row],[Consortia FDR]])</f>
        <v>1.3550115168512986</v>
      </c>
    </row>
    <row r="876" spans="1:12" x14ac:dyDescent="0.35">
      <c r="A876" t="s">
        <v>2159</v>
      </c>
      <c r="B876" t="s">
        <v>305</v>
      </c>
      <c r="C876" s="9">
        <v>1.7623477278647898E-2</v>
      </c>
      <c r="D876" s="21">
        <v>1.2601389848742901</v>
      </c>
      <c r="E876" s="21">
        <v>4.3086444080040302E-2</v>
      </c>
      <c r="F876">
        <f>-LOG10(Table4[[#This Row],[Consortia FDR2]])</f>
        <v>1.365659346713233</v>
      </c>
      <c r="H876" s="14" t="s">
        <v>2339</v>
      </c>
      <c r="I876" s="1" t="s">
        <v>1187</v>
      </c>
      <c r="J876" s="9">
        <v>-1.54428565848943</v>
      </c>
      <c r="K876" s="9">
        <v>4.4155873770936702E-2</v>
      </c>
      <c r="L876">
        <f>-LOG10(Table6[[#This Row],[Consortia FDR]])</f>
        <v>1.3550115168512986</v>
      </c>
    </row>
    <row r="877" spans="1:12" x14ac:dyDescent="0.35">
      <c r="A877" t="s">
        <v>2172</v>
      </c>
      <c r="B877" t="s">
        <v>991</v>
      </c>
      <c r="C877" s="9">
        <v>1.8583321202167501E-2</v>
      </c>
      <c r="D877" s="21">
        <v>1.1918031456547999</v>
      </c>
      <c r="E877" s="21">
        <v>4.3086444080040302E-2</v>
      </c>
      <c r="F877">
        <f>-LOG10(Table4[[#This Row],[Consortia FDR2]])</f>
        <v>1.365659346713233</v>
      </c>
      <c r="H877" s="14" t="s">
        <v>2393</v>
      </c>
      <c r="I877" s="1" t="s">
        <v>764</v>
      </c>
      <c r="J877" s="9">
        <v>1.37274375772238</v>
      </c>
      <c r="K877" s="9">
        <v>4.4188134412817499E-2</v>
      </c>
      <c r="L877">
        <f>-LOG10(Table6[[#This Row],[Consortia FDR]])</f>
        <v>1.3546943336113189</v>
      </c>
    </row>
    <row r="878" spans="1:12" x14ac:dyDescent="0.35">
      <c r="A878" t="s">
        <v>1684</v>
      </c>
      <c r="B878" t="s">
        <v>487</v>
      </c>
      <c r="C878" s="9">
        <v>2.96151898916414E-2</v>
      </c>
      <c r="D878" s="21">
        <v>1.4405548871323</v>
      </c>
      <c r="E878" s="21">
        <v>4.31271503660123E-2</v>
      </c>
      <c r="F878">
        <f>-LOG10(Table4[[#This Row],[Consortia FDR2]])</f>
        <v>1.3652492369897327</v>
      </c>
      <c r="H878" s="14" t="s">
        <v>2416</v>
      </c>
      <c r="I878" s="1" t="s">
        <v>803</v>
      </c>
      <c r="J878" s="9">
        <v>-1.49375080296355</v>
      </c>
      <c r="K878" s="9">
        <v>4.4188134412817499E-2</v>
      </c>
      <c r="L878">
        <f>-LOG10(Table6[[#This Row],[Consortia FDR]])</f>
        <v>1.3546943336113189</v>
      </c>
    </row>
    <row r="879" spans="1:12" x14ac:dyDescent="0.35">
      <c r="A879" t="s">
        <v>2200</v>
      </c>
      <c r="B879" t="s">
        <v>1018</v>
      </c>
      <c r="C879" s="9">
        <v>2.2231321688472701E-2</v>
      </c>
      <c r="D879" s="21">
        <v>-1.3902242045153099</v>
      </c>
      <c r="E879" s="21">
        <v>4.3209650368817597E-2</v>
      </c>
      <c r="F879">
        <f>-LOG10(Table4[[#This Row],[Consortia FDR2]])</f>
        <v>1.3644192477713326</v>
      </c>
      <c r="H879" s="14" t="s">
        <v>1539</v>
      </c>
      <c r="I879" s="1" t="s">
        <v>980</v>
      </c>
      <c r="J879" s="9">
        <v>1.30785554026031</v>
      </c>
      <c r="K879" s="9">
        <v>4.4273168271601999E-2</v>
      </c>
      <c r="L879">
        <f>-LOG10(Table6[[#This Row],[Consortia FDR]])</f>
        <v>1.3538593979750826</v>
      </c>
    </row>
    <row r="880" spans="1:12" x14ac:dyDescent="0.35">
      <c r="A880" t="s">
        <v>91</v>
      </c>
      <c r="B880" t="s">
        <v>91</v>
      </c>
      <c r="C880" s="9">
        <v>4.0741598031202196E-3</v>
      </c>
      <c r="D880" s="21">
        <v>1.3020798738166699</v>
      </c>
      <c r="E880" s="21">
        <v>4.3395562634841602E-2</v>
      </c>
      <c r="F880">
        <f>-LOG10(Table4[[#This Row],[Consortia FDR2]])</f>
        <v>1.3625546765180665</v>
      </c>
      <c r="H880" s="14" t="s">
        <v>1761</v>
      </c>
      <c r="I880" s="1" t="s">
        <v>564</v>
      </c>
      <c r="J880" s="9">
        <v>-1.50432913100577</v>
      </c>
      <c r="K880" s="9">
        <v>4.4273168271601999E-2</v>
      </c>
      <c r="L880">
        <f>-LOG10(Table6[[#This Row],[Consortia FDR]])</f>
        <v>1.3538593979750826</v>
      </c>
    </row>
    <row r="881" spans="1:12" x14ac:dyDescent="0.35">
      <c r="A881" t="s">
        <v>2218</v>
      </c>
      <c r="B881" t="s">
        <v>406</v>
      </c>
      <c r="C881" s="9">
        <v>2.4290469281026999E-2</v>
      </c>
      <c r="D881" s="21">
        <v>-1.5853419247941001</v>
      </c>
      <c r="E881" s="21">
        <v>4.3479903100670202E-2</v>
      </c>
      <c r="F881">
        <f>-LOG10(Table4[[#This Row],[Consortia FDR2]])</f>
        <v>1.3617114324535242</v>
      </c>
      <c r="H881" s="14" t="s">
        <v>2319</v>
      </c>
      <c r="I881" s="1" t="s">
        <v>1159</v>
      </c>
      <c r="J881" s="9">
        <v>1.6584161442985601</v>
      </c>
      <c r="K881" s="9">
        <v>4.4273168271601999E-2</v>
      </c>
      <c r="L881">
        <f>-LOG10(Table6[[#This Row],[Consortia FDR]])</f>
        <v>1.3538593979750826</v>
      </c>
    </row>
    <row r="882" spans="1:12" x14ac:dyDescent="0.35">
      <c r="A882" t="s">
        <v>1959</v>
      </c>
      <c r="B882" t="s">
        <v>749</v>
      </c>
      <c r="C882" s="9">
        <v>4.6249377654891302E-2</v>
      </c>
      <c r="D882" s="21">
        <v>1.3396084976426601</v>
      </c>
      <c r="E882" s="21">
        <v>4.3479903100670202E-2</v>
      </c>
      <c r="F882">
        <f>-LOG10(Table4[[#This Row],[Consortia FDR2]])</f>
        <v>1.3617114324535242</v>
      </c>
      <c r="H882" s="14" t="s">
        <v>1550</v>
      </c>
      <c r="I882" s="1" t="s">
        <v>319</v>
      </c>
      <c r="J882" s="9">
        <v>1.2308800092202301</v>
      </c>
      <c r="K882" s="9">
        <v>4.4284560995881198E-2</v>
      </c>
      <c r="L882">
        <f>-LOG10(Table6[[#This Row],[Consortia FDR]])</f>
        <v>1.3537476562365236</v>
      </c>
    </row>
    <row r="883" spans="1:12" x14ac:dyDescent="0.35">
      <c r="A883" t="s">
        <v>1328</v>
      </c>
      <c r="B883" t="s">
        <v>67</v>
      </c>
      <c r="C883" s="9">
        <v>2.1401323334731999E-3</v>
      </c>
      <c r="D883" s="21">
        <v>1.26426104935767</v>
      </c>
      <c r="E883" s="21">
        <v>4.3608631080487799E-2</v>
      </c>
      <c r="F883">
        <f>-LOG10(Table4[[#This Row],[Consortia FDR2]])</f>
        <v>1.360427546060383</v>
      </c>
      <c r="H883" s="14" t="s">
        <v>2205</v>
      </c>
      <c r="I883" s="1" t="s">
        <v>387</v>
      </c>
      <c r="J883" s="9">
        <v>1.8252399281545999</v>
      </c>
      <c r="K883" s="9">
        <v>4.4284560995881198E-2</v>
      </c>
      <c r="L883">
        <f>-LOG10(Table6[[#This Row],[Consortia FDR]])</f>
        <v>1.3537476562365236</v>
      </c>
    </row>
    <row r="884" spans="1:12" x14ac:dyDescent="0.35">
      <c r="A884" t="s">
        <v>2084</v>
      </c>
      <c r="B884" t="s">
        <v>904</v>
      </c>
      <c r="C884" s="9">
        <v>9.9256558573860097E-3</v>
      </c>
      <c r="D884" s="21">
        <v>1.2799942713080601</v>
      </c>
      <c r="E884" s="21">
        <v>4.3608631080487799E-2</v>
      </c>
      <c r="F884">
        <f>-LOG10(Table4[[#This Row],[Consortia FDR2]])</f>
        <v>1.360427546060383</v>
      </c>
      <c r="H884" s="14" t="s">
        <v>1639</v>
      </c>
      <c r="I884" s="1" t="s">
        <v>1039</v>
      </c>
      <c r="J884" s="9">
        <v>1.1851001031528201</v>
      </c>
      <c r="K884" s="9">
        <v>4.4284560995881198E-2</v>
      </c>
      <c r="L884">
        <f>-LOG10(Table6[[#This Row],[Consortia FDR]])</f>
        <v>1.3537476562365236</v>
      </c>
    </row>
    <row r="885" spans="1:12" x14ac:dyDescent="0.35">
      <c r="A885" t="s">
        <v>2178</v>
      </c>
      <c r="B885" t="s">
        <v>995</v>
      </c>
      <c r="C885" s="9">
        <v>1.8940972470472599E-2</v>
      </c>
      <c r="D885" s="21">
        <v>1.3201346255579001</v>
      </c>
      <c r="E885" s="21">
        <v>4.3608631080487799E-2</v>
      </c>
      <c r="F885">
        <f>-LOG10(Table4[[#This Row],[Consortia FDR2]])</f>
        <v>1.360427546060383</v>
      </c>
      <c r="H885" s="14" t="s">
        <v>2040</v>
      </c>
      <c r="I885" s="1" t="s">
        <v>96</v>
      </c>
      <c r="J885" s="9">
        <v>1.2891853635011901</v>
      </c>
      <c r="K885" s="9">
        <v>4.4584426212690098E-2</v>
      </c>
      <c r="L885">
        <f>-LOG10(Table6[[#This Row],[Consortia FDR]])</f>
        <v>1.3508168182172728</v>
      </c>
    </row>
    <row r="886" spans="1:12" x14ac:dyDescent="0.35">
      <c r="A886" t="s">
        <v>1671</v>
      </c>
      <c r="B886" t="s">
        <v>462</v>
      </c>
      <c r="C886" s="9">
        <v>2.7782678680009099E-2</v>
      </c>
      <c r="D886" s="21">
        <v>1.7744214563392999</v>
      </c>
      <c r="E886" s="21">
        <v>4.3608631080487799E-2</v>
      </c>
      <c r="F886">
        <f>-LOG10(Table4[[#This Row],[Consortia FDR2]])</f>
        <v>1.360427546060383</v>
      </c>
      <c r="H886" s="14" t="s">
        <v>2131</v>
      </c>
      <c r="I886" s="1" t="s">
        <v>259</v>
      </c>
      <c r="J886" s="9">
        <v>1.71960922683984</v>
      </c>
      <c r="K886" s="9">
        <v>4.46004020459079E-2</v>
      </c>
      <c r="L886">
        <f>-LOG10(Table6[[#This Row],[Consortia FDR]])</f>
        <v>1.3506612263656097</v>
      </c>
    </row>
    <row r="887" spans="1:12" x14ac:dyDescent="0.35">
      <c r="A887" t="s">
        <v>2338</v>
      </c>
      <c r="B887" t="s">
        <v>1184</v>
      </c>
      <c r="C887" s="9">
        <v>4.2097247034660702E-2</v>
      </c>
      <c r="D887" s="21">
        <v>1.2485854144338899</v>
      </c>
      <c r="E887" s="21">
        <v>4.3608631080487799E-2</v>
      </c>
      <c r="F887">
        <f>-LOG10(Table4[[#This Row],[Consortia FDR2]])</f>
        <v>1.360427546060383</v>
      </c>
      <c r="H887" s="14" t="s">
        <v>2266</v>
      </c>
      <c r="I887" s="1" t="s">
        <v>1079</v>
      </c>
      <c r="J887" s="9">
        <v>-1.5446362733778201</v>
      </c>
      <c r="K887" s="9">
        <v>4.46004020459079E-2</v>
      </c>
      <c r="L887">
        <f>-LOG10(Table6[[#This Row],[Consortia FDR]])</f>
        <v>1.3506612263656097</v>
      </c>
    </row>
    <row r="888" spans="1:12" x14ac:dyDescent="0.35">
      <c r="A888" t="s">
        <v>1676</v>
      </c>
      <c r="B888" t="s">
        <v>471</v>
      </c>
      <c r="C888" s="9">
        <v>2.8618603707685399E-2</v>
      </c>
      <c r="D888" s="21">
        <v>1.3520065747524399</v>
      </c>
      <c r="E888" s="21">
        <v>4.3701365959411403E-2</v>
      </c>
      <c r="F888">
        <f>-LOG10(Table4[[#This Row],[Consortia FDR2]])</f>
        <v>1.3595049882157657</v>
      </c>
      <c r="H888" s="14" t="s">
        <v>1847</v>
      </c>
      <c r="I888" s="1" t="s">
        <v>640</v>
      </c>
      <c r="J888" s="9">
        <v>1.3292944921202801</v>
      </c>
      <c r="K888" s="9">
        <v>4.46004020459079E-2</v>
      </c>
      <c r="L888">
        <f>-LOG10(Table6[[#This Row],[Consortia FDR]])</f>
        <v>1.3506612263656097</v>
      </c>
    </row>
    <row r="889" spans="1:12" x14ac:dyDescent="0.35">
      <c r="A889" t="s">
        <v>1349</v>
      </c>
      <c r="B889" t="s">
        <v>84</v>
      </c>
      <c r="C889" s="9">
        <v>3.81645364814996E-3</v>
      </c>
      <c r="D889" s="21">
        <v>1.73137194767249</v>
      </c>
      <c r="E889" s="21">
        <v>4.3733843950469101E-2</v>
      </c>
      <c r="F889">
        <f>-LOG10(Table4[[#This Row],[Consortia FDR2]])</f>
        <v>1.3591823490189725</v>
      </c>
      <c r="H889" s="14" t="s">
        <v>1381</v>
      </c>
      <c r="I889" s="1" t="s">
        <v>874</v>
      </c>
      <c r="J889" s="9">
        <v>1.2319145392736499</v>
      </c>
      <c r="K889" s="9">
        <v>4.49249141258454E-2</v>
      </c>
      <c r="L889">
        <f>-LOG10(Table6[[#This Row],[Consortia FDR]])</f>
        <v>1.3475127443738495</v>
      </c>
    </row>
    <row r="890" spans="1:12" x14ac:dyDescent="0.35">
      <c r="A890" t="s">
        <v>2016</v>
      </c>
      <c r="B890" t="s">
        <v>44</v>
      </c>
      <c r="C890" s="9">
        <v>1.1603082410884999E-3</v>
      </c>
      <c r="D890" s="21">
        <v>-2.5719872090872702</v>
      </c>
      <c r="E890" s="21">
        <v>4.3783643883186098E-2</v>
      </c>
      <c r="F890">
        <f>-LOG10(Table4[[#This Row],[Consortia FDR2]])</f>
        <v>1.3586880972106123</v>
      </c>
      <c r="H890" s="14" t="s">
        <v>2198</v>
      </c>
      <c r="I890" s="1" t="s">
        <v>374</v>
      </c>
      <c r="J890" s="9">
        <v>1.9164774349234299</v>
      </c>
      <c r="K890" s="9">
        <v>4.49249141258454E-2</v>
      </c>
      <c r="L890">
        <f>-LOG10(Table6[[#This Row],[Consortia FDR]])</f>
        <v>1.3475127443738495</v>
      </c>
    </row>
    <row r="891" spans="1:12" x14ac:dyDescent="0.35">
      <c r="A891" t="s">
        <v>1031</v>
      </c>
      <c r="B891" t="s">
        <v>1031</v>
      </c>
      <c r="C891" s="9">
        <v>2.3674243463062499E-2</v>
      </c>
      <c r="D891" s="21">
        <v>-1.6360818652442699</v>
      </c>
      <c r="E891" s="21">
        <v>4.3859490637312697E-2</v>
      </c>
      <c r="F891">
        <f>-LOG10(Table4[[#This Row],[Consortia FDR2]])</f>
        <v>1.3579364163130538</v>
      </c>
      <c r="H891" s="14" t="s">
        <v>1114</v>
      </c>
      <c r="I891" s="1" t="s">
        <v>1114</v>
      </c>
      <c r="J891" s="9">
        <v>1.2966118714513299</v>
      </c>
      <c r="K891" s="9">
        <v>4.4969254310096803E-2</v>
      </c>
      <c r="L891">
        <f>-LOG10(Table6[[#This Row],[Consortia FDR]])</f>
        <v>1.3470843139374</v>
      </c>
    </row>
    <row r="892" spans="1:12" x14ac:dyDescent="0.35">
      <c r="A892" t="s">
        <v>2412</v>
      </c>
      <c r="B892" t="s">
        <v>1256</v>
      </c>
      <c r="C892" s="9">
        <v>4.8828680917403E-2</v>
      </c>
      <c r="D892" s="21">
        <v>1.19693005105735</v>
      </c>
      <c r="E892" s="21">
        <v>4.3882225574196299E-2</v>
      </c>
      <c r="F892">
        <f>-LOG10(Table4[[#This Row],[Consortia FDR2]])</f>
        <v>1.3577113544318358</v>
      </c>
      <c r="H892" s="14" t="s">
        <v>1835</v>
      </c>
      <c r="I892" s="1" t="s">
        <v>629</v>
      </c>
      <c r="J892" s="9">
        <v>1.33680955039859</v>
      </c>
      <c r="K892" s="9">
        <v>4.4969254310096803E-2</v>
      </c>
      <c r="L892">
        <f>-LOG10(Table6[[#This Row],[Consortia FDR]])</f>
        <v>1.3470843139374</v>
      </c>
    </row>
    <row r="893" spans="1:12" x14ac:dyDescent="0.35">
      <c r="A893" t="s">
        <v>2180</v>
      </c>
      <c r="B893" t="s">
        <v>997</v>
      </c>
      <c r="C893" s="9">
        <v>1.9190728205231398E-2</v>
      </c>
      <c r="D893" s="21">
        <v>-1.2436467522411701</v>
      </c>
      <c r="E893" s="21">
        <v>4.4098883022434997E-2</v>
      </c>
      <c r="F893">
        <f>-LOG10(Table4[[#This Row],[Consortia FDR2]])</f>
        <v>1.3555724106078153</v>
      </c>
      <c r="H893" s="14" t="s">
        <v>1396</v>
      </c>
      <c r="I893" s="1" t="s">
        <v>141</v>
      </c>
      <c r="J893" s="9">
        <v>1.4071358977487201</v>
      </c>
      <c r="K893" s="9">
        <v>4.5016530478165701E-2</v>
      </c>
      <c r="L893">
        <f>-LOG10(Table6[[#This Row],[Consortia FDR]])</f>
        <v>1.3466279800652177</v>
      </c>
    </row>
    <row r="894" spans="1:12" x14ac:dyDescent="0.35">
      <c r="A894" t="s">
        <v>1670</v>
      </c>
      <c r="B894" t="s">
        <v>460</v>
      </c>
      <c r="C894" s="9">
        <v>2.77386057577961E-2</v>
      </c>
      <c r="D894" s="21">
        <v>-1.9520677436545</v>
      </c>
      <c r="E894" s="21">
        <v>4.4098883022434997E-2</v>
      </c>
      <c r="F894">
        <f>-LOG10(Table4[[#This Row],[Consortia FDR2]])</f>
        <v>1.3555724106078153</v>
      </c>
      <c r="H894" s="14" t="s">
        <v>567</v>
      </c>
      <c r="I894" s="1" t="s">
        <v>567</v>
      </c>
      <c r="J894" s="9">
        <v>1.4129440177922199</v>
      </c>
      <c r="K894" s="9">
        <v>4.5052011660487799E-2</v>
      </c>
      <c r="L894">
        <f>-LOG10(Table6[[#This Row],[Consortia FDR]])</f>
        <v>1.3462858121534229</v>
      </c>
    </row>
    <row r="895" spans="1:12" x14ac:dyDescent="0.35">
      <c r="A895" t="s">
        <v>2271</v>
      </c>
      <c r="B895" t="s">
        <v>530</v>
      </c>
      <c r="C895" s="9">
        <v>3.1463743000994797E-2</v>
      </c>
      <c r="D895" s="21">
        <v>-1.57539979206138</v>
      </c>
      <c r="E895" s="21">
        <v>4.4098883022434997E-2</v>
      </c>
      <c r="F895">
        <f>-LOG10(Table4[[#This Row],[Consortia FDR2]])</f>
        <v>1.3555724106078153</v>
      </c>
      <c r="H895" s="14" t="s">
        <v>2058</v>
      </c>
      <c r="I895" s="1" t="s">
        <v>875</v>
      </c>
      <c r="J895" s="9">
        <v>2.1656443807981001</v>
      </c>
      <c r="K895" s="9">
        <v>4.5102986022881902E-2</v>
      </c>
      <c r="L895">
        <f>-LOG10(Table6[[#This Row],[Consortia FDR]])</f>
        <v>1.3457947048995997</v>
      </c>
    </row>
    <row r="896" spans="1:12" x14ac:dyDescent="0.35">
      <c r="A896" t="s">
        <v>2382</v>
      </c>
      <c r="B896" t="s">
        <v>1235</v>
      </c>
      <c r="C896" s="9">
        <v>4.5789643806114402E-2</v>
      </c>
      <c r="D896" s="21">
        <v>-1.7131783033360899</v>
      </c>
      <c r="E896" s="21">
        <v>4.4098883022434997E-2</v>
      </c>
      <c r="F896">
        <f>-LOG10(Table4[[#This Row],[Consortia FDR2]])</f>
        <v>1.3555724106078153</v>
      </c>
      <c r="H896" s="14" t="s">
        <v>2095</v>
      </c>
      <c r="I896" s="1" t="s">
        <v>203</v>
      </c>
      <c r="J896" s="9">
        <v>-1.39670608368114</v>
      </c>
      <c r="K896" s="9">
        <v>4.51776213352739E-2</v>
      </c>
      <c r="L896">
        <f>-LOG10(Table6[[#This Row],[Consortia FDR]])</f>
        <v>1.3450766390234443</v>
      </c>
    </row>
    <row r="897" spans="1:12" x14ac:dyDescent="0.35">
      <c r="A897" t="s">
        <v>2122</v>
      </c>
      <c r="B897" t="s">
        <v>242</v>
      </c>
      <c r="C897" s="9">
        <v>1.41581848486384E-2</v>
      </c>
      <c r="D897" s="21">
        <v>1.93685467895124</v>
      </c>
      <c r="E897" s="21">
        <v>4.4155873770936702E-2</v>
      </c>
      <c r="F897">
        <f>-LOG10(Table4[[#This Row],[Consortia FDR2]])</f>
        <v>1.3550115168512986</v>
      </c>
      <c r="H897" s="14" t="s">
        <v>1513</v>
      </c>
      <c r="I897" s="1" t="s">
        <v>276</v>
      </c>
      <c r="J897" s="9">
        <v>1.62966434273719</v>
      </c>
      <c r="K897" s="9">
        <v>4.51776213352739E-2</v>
      </c>
      <c r="L897">
        <f>-LOG10(Table6[[#This Row],[Consortia FDR]])</f>
        <v>1.3450766390234443</v>
      </c>
    </row>
    <row r="898" spans="1:12" x14ac:dyDescent="0.35">
      <c r="A898" t="s">
        <v>2163</v>
      </c>
      <c r="B898" t="s">
        <v>9</v>
      </c>
      <c r="C898" s="9">
        <v>1.8000682837328801E-2</v>
      </c>
      <c r="D898" s="21">
        <v>1.2666274096616501</v>
      </c>
      <c r="E898" s="21">
        <v>4.4155873770936702E-2</v>
      </c>
      <c r="F898">
        <f>-LOG10(Table4[[#This Row],[Consortia FDR2]])</f>
        <v>1.3550115168512986</v>
      </c>
      <c r="H898" s="14" t="s">
        <v>1790</v>
      </c>
      <c r="I898" s="1" t="s">
        <v>593</v>
      </c>
      <c r="J898" s="9">
        <v>1.20749468969759</v>
      </c>
      <c r="K898" s="9">
        <v>4.51776213352739E-2</v>
      </c>
      <c r="L898">
        <f>-LOG10(Table6[[#This Row],[Consortia FDR]])</f>
        <v>1.3450766390234443</v>
      </c>
    </row>
    <row r="899" spans="1:12" x14ac:dyDescent="0.35">
      <c r="A899" t="s">
        <v>1773</v>
      </c>
      <c r="B899" t="s">
        <v>1117</v>
      </c>
      <c r="C899" s="9">
        <v>3.4566716606304698E-2</v>
      </c>
      <c r="D899" s="21">
        <v>1.3656292140608</v>
      </c>
      <c r="E899" s="21">
        <v>4.4155873770936702E-2</v>
      </c>
      <c r="F899">
        <f>-LOG10(Table4[[#This Row],[Consortia FDR2]])</f>
        <v>1.3550115168512986</v>
      </c>
      <c r="H899" s="14" t="s">
        <v>659</v>
      </c>
      <c r="I899" s="1" t="s">
        <v>659</v>
      </c>
      <c r="J899" s="9">
        <v>1.6036821440506499</v>
      </c>
      <c r="K899" s="9">
        <v>4.5218910864904802E-2</v>
      </c>
      <c r="L899">
        <f>-LOG10(Table6[[#This Row],[Consortia FDR]])</f>
        <v>1.3446799022086646</v>
      </c>
    </row>
    <row r="900" spans="1:12" x14ac:dyDescent="0.35">
      <c r="A900" t="s">
        <v>2339</v>
      </c>
      <c r="B900" t="s">
        <v>1187</v>
      </c>
      <c r="C900" s="9">
        <v>4.2128924872524599E-2</v>
      </c>
      <c r="D900" s="21">
        <v>-1.54428565848943</v>
      </c>
      <c r="E900" s="21">
        <v>4.4155873770936702E-2</v>
      </c>
      <c r="F900">
        <f>-LOG10(Table4[[#This Row],[Consortia FDR2]])</f>
        <v>1.3550115168512986</v>
      </c>
      <c r="H900" s="14" t="s">
        <v>2332</v>
      </c>
      <c r="I900" s="1" t="s">
        <v>664</v>
      </c>
      <c r="J900" s="9">
        <v>1.49259009976014</v>
      </c>
      <c r="K900" s="9">
        <v>4.5218910864904802E-2</v>
      </c>
      <c r="L900">
        <f>-LOG10(Table6[[#This Row],[Consortia FDR]])</f>
        <v>1.3446799022086646</v>
      </c>
    </row>
    <row r="901" spans="1:12" x14ac:dyDescent="0.35">
      <c r="A901" t="s">
        <v>2393</v>
      </c>
      <c r="B901" t="s">
        <v>764</v>
      </c>
      <c r="C901" s="9">
        <v>4.7057702652110601E-2</v>
      </c>
      <c r="D901" s="21">
        <v>1.37274375772238</v>
      </c>
      <c r="E901" s="21">
        <v>4.4188134412817499E-2</v>
      </c>
      <c r="F901">
        <f>-LOG10(Table4[[#This Row],[Consortia FDR2]])</f>
        <v>1.3546943336113189</v>
      </c>
      <c r="H901" s="14" t="s">
        <v>1735</v>
      </c>
      <c r="I901" s="1" t="s">
        <v>535</v>
      </c>
      <c r="J901" s="9">
        <v>1.2365389665761299</v>
      </c>
      <c r="K901" s="9">
        <v>4.5414545638271103E-2</v>
      </c>
      <c r="L901">
        <f>-LOG10(Table6[[#This Row],[Consortia FDR]])</f>
        <v>1.3428050264668738</v>
      </c>
    </row>
    <row r="902" spans="1:12" x14ac:dyDescent="0.35">
      <c r="A902" t="s">
        <v>2416</v>
      </c>
      <c r="B902" t="s">
        <v>803</v>
      </c>
      <c r="C902" s="9">
        <v>4.8918093699828698E-2</v>
      </c>
      <c r="D902" s="21">
        <v>-1.49375080296355</v>
      </c>
      <c r="E902" s="21">
        <v>4.4188134412817499E-2</v>
      </c>
      <c r="F902">
        <f>-LOG10(Table4[[#This Row],[Consortia FDR2]])</f>
        <v>1.3546943336113189</v>
      </c>
      <c r="H902" s="14" t="s">
        <v>1667</v>
      </c>
      <c r="I902" s="1" t="s">
        <v>456</v>
      </c>
      <c r="J902" s="9">
        <v>1.30496538681161</v>
      </c>
      <c r="K902" s="9">
        <v>4.5434504623101599E-2</v>
      </c>
      <c r="L902">
        <f>-LOG10(Table6[[#This Row],[Consortia FDR]])</f>
        <v>1.342614202741347</v>
      </c>
    </row>
    <row r="903" spans="1:12" x14ac:dyDescent="0.35">
      <c r="A903" t="s">
        <v>1539</v>
      </c>
      <c r="B903" t="s">
        <v>980</v>
      </c>
      <c r="C903" s="9">
        <v>1.7709744425527599E-2</v>
      </c>
      <c r="D903" s="21">
        <v>1.30785554026031</v>
      </c>
      <c r="E903" s="21">
        <v>4.4273168271601999E-2</v>
      </c>
      <c r="F903">
        <f>-LOG10(Table4[[#This Row],[Consortia FDR2]])</f>
        <v>1.3538593979750826</v>
      </c>
      <c r="H903" s="14" t="s">
        <v>1706</v>
      </c>
      <c r="I903" s="1" t="s">
        <v>1075</v>
      </c>
      <c r="J903" s="9">
        <v>1.3480150766288601</v>
      </c>
      <c r="K903" s="9">
        <v>4.5434504623101599E-2</v>
      </c>
      <c r="L903">
        <f>-LOG10(Table6[[#This Row],[Consortia FDR]])</f>
        <v>1.342614202741347</v>
      </c>
    </row>
    <row r="904" spans="1:12" x14ac:dyDescent="0.35">
      <c r="A904" t="s">
        <v>1761</v>
      </c>
      <c r="B904" t="s">
        <v>564</v>
      </c>
      <c r="C904" s="9">
        <v>3.3399399235590398E-2</v>
      </c>
      <c r="D904" s="21">
        <v>-1.50432913100577</v>
      </c>
      <c r="E904" s="21">
        <v>4.4273168271601999E-2</v>
      </c>
      <c r="F904">
        <f>-LOG10(Table4[[#This Row],[Consortia FDR2]])</f>
        <v>1.3538593979750826</v>
      </c>
      <c r="H904" s="14" t="s">
        <v>2365</v>
      </c>
      <c r="I904" s="1" t="s">
        <v>1222</v>
      </c>
      <c r="J904" s="9">
        <v>1.2398621138819701</v>
      </c>
      <c r="K904" s="9">
        <v>4.5434504623101599E-2</v>
      </c>
      <c r="L904">
        <f>-LOG10(Table6[[#This Row],[Consortia FDR]])</f>
        <v>1.342614202741347</v>
      </c>
    </row>
    <row r="905" spans="1:12" x14ac:dyDescent="0.35">
      <c r="A905" t="s">
        <v>2319</v>
      </c>
      <c r="B905" t="s">
        <v>1159</v>
      </c>
      <c r="C905" s="9">
        <v>3.8050167720987398E-2</v>
      </c>
      <c r="D905" s="21">
        <v>1.6584161442985601</v>
      </c>
      <c r="E905" s="21">
        <v>4.4273168271601999E-2</v>
      </c>
      <c r="F905">
        <f>-LOG10(Table4[[#This Row],[Consortia FDR2]])</f>
        <v>1.3538593979750826</v>
      </c>
      <c r="H905" s="14" t="s">
        <v>2105</v>
      </c>
      <c r="I905" s="1" t="s">
        <v>928</v>
      </c>
      <c r="J905" s="9">
        <v>-1.60854681338817</v>
      </c>
      <c r="K905" s="9">
        <v>4.5549414529566498E-2</v>
      </c>
      <c r="L905">
        <f>-LOG10(Table6[[#This Row],[Consortia FDR]])</f>
        <v>1.3415172008690881</v>
      </c>
    </row>
    <row r="906" spans="1:12" x14ac:dyDescent="0.35">
      <c r="A906" t="s">
        <v>1550</v>
      </c>
      <c r="B906" t="s">
        <v>319</v>
      </c>
      <c r="C906" s="9">
        <v>1.8462232271433499E-2</v>
      </c>
      <c r="D906" s="21">
        <v>1.2308800092202301</v>
      </c>
      <c r="E906" s="21">
        <v>4.4284560995881198E-2</v>
      </c>
      <c r="F906">
        <f>-LOG10(Table4[[#This Row],[Consortia FDR2]])</f>
        <v>1.3537476562365236</v>
      </c>
      <c r="H906" s="14" t="s">
        <v>180</v>
      </c>
      <c r="I906" s="1" t="s">
        <v>180</v>
      </c>
      <c r="J906" s="9">
        <v>1.7722760925620999</v>
      </c>
      <c r="K906" s="9">
        <v>4.5692690563999099E-2</v>
      </c>
      <c r="L906">
        <f>-LOG10(Table6[[#This Row],[Consortia FDR]])</f>
        <v>1.3401532682368207</v>
      </c>
    </row>
    <row r="907" spans="1:12" x14ac:dyDescent="0.35">
      <c r="A907" t="s">
        <v>2205</v>
      </c>
      <c r="B907" t="s">
        <v>387</v>
      </c>
      <c r="C907" s="9">
        <v>2.23209043121021E-2</v>
      </c>
      <c r="D907" s="21">
        <v>1.8252399281545999</v>
      </c>
      <c r="E907" s="21">
        <v>4.4284560995881198E-2</v>
      </c>
      <c r="F907">
        <f>-LOG10(Table4[[#This Row],[Consortia FDR2]])</f>
        <v>1.3537476562365236</v>
      </c>
      <c r="H907" s="14" t="s">
        <v>2306</v>
      </c>
      <c r="I907" s="1" t="s">
        <v>1135</v>
      </c>
      <c r="J907" s="9">
        <v>1.27159335630635</v>
      </c>
      <c r="K907" s="9">
        <v>4.5692690563999099E-2</v>
      </c>
      <c r="L907">
        <f>-LOG10(Table6[[#This Row],[Consortia FDR]])</f>
        <v>1.3401532682368207</v>
      </c>
    </row>
    <row r="908" spans="1:12" x14ac:dyDescent="0.35">
      <c r="A908" t="s">
        <v>1639</v>
      </c>
      <c r="B908" t="s">
        <v>1039</v>
      </c>
      <c r="C908" s="9">
        <v>2.55183074371991E-2</v>
      </c>
      <c r="D908" s="21">
        <v>1.1851001031528201</v>
      </c>
      <c r="E908" s="21">
        <v>4.4284560995881198E-2</v>
      </c>
      <c r="F908">
        <f>-LOG10(Table4[[#This Row],[Consortia FDR2]])</f>
        <v>1.3537476562365236</v>
      </c>
      <c r="H908" s="14" t="s">
        <v>2333</v>
      </c>
      <c r="I908" s="1" t="s">
        <v>30</v>
      </c>
      <c r="J908" s="9">
        <v>1.2685260646429799</v>
      </c>
      <c r="K908" s="9">
        <v>4.5692690563999099E-2</v>
      </c>
      <c r="L908">
        <f>-LOG10(Table6[[#This Row],[Consortia FDR]])</f>
        <v>1.3401532682368207</v>
      </c>
    </row>
    <row r="909" spans="1:12" x14ac:dyDescent="0.35">
      <c r="A909" t="s">
        <v>2040</v>
      </c>
      <c r="B909" t="s">
        <v>96</v>
      </c>
      <c r="C909" s="9">
        <v>4.0741598031202196E-3</v>
      </c>
      <c r="D909" s="21">
        <v>1.2891853635011901</v>
      </c>
      <c r="E909" s="21">
        <v>4.4584426212690098E-2</v>
      </c>
      <c r="F909">
        <f>-LOG10(Table4[[#This Row],[Consortia FDR2]])</f>
        <v>1.3508168182172728</v>
      </c>
      <c r="H909" s="14" t="s">
        <v>2368</v>
      </c>
      <c r="I909" s="1" t="s">
        <v>721</v>
      </c>
      <c r="J909" s="9">
        <v>1.1762197199487601</v>
      </c>
      <c r="K909" s="9">
        <v>4.5692690563999099E-2</v>
      </c>
      <c r="L909">
        <f>-LOG10(Table6[[#This Row],[Consortia FDR]])</f>
        <v>1.3401532682368207</v>
      </c>
    </row>
    <row r="910" spans="1:12" x14ac:dyDescent="0.35">
      <c r="A910" t="s">
        <v>2131</v>
      </c>
      <c r="B910" t="s">
        <v>259</v>
      </c>
      <c r="C910" s="9">
        <v>1.5629191575203202E-2</v>
      </c>
      <c r="D910" s="21">
        <v>1.71960922683984</v>
      </c>
      <c r="E910" s="21">
        <v>4.46004020459079E-2</v>
      </c>
      <c r="F910">
        <f>-LOG10(Table4[[#This Row],[Consortia FDR2]])</f>
        <v>1.3506612263656097</v>
      </c>
      <c r="H910" s="14" t="s">
        <v>1388</v>
      </c>
      <c r="I910" s="1" t="s">
        <v>130</v>
      </c>
      <c r="J910" s="9">
        <v>1.45724956434511</v>
      </c>
      <c r="K910" s="9">
        <v>4.5696754008681402E-2</v>
      </c>
      <c r="L910">
        <f>-LOG10(Table6[[#This Row],[Consortia FDR]])</f>
        <v>1.3401146482055366</v>
      </c>
    </row>
    <row r="911" spans="1:12" x14ac:dyDescent="0.35">
      <c r="A911" t="s">
        <v>2266</v>
      </c>
      <c r="B911" t="s">
        <v>1079</v>
      </c>
      <c r="C911" s="9">
        <v>3.0695832864884101E-2</v>
      </c>
      <c r="D911" s="21">
        <v>-1.5446362733778201</v>
      </c>
      <c r="E911" s="21">
        <v>4.46004020459079E-2</v>
      </c>
      <c r="F911">
        <f>-LOG10(Table4[[#This Row],[Consortia FDR2]])</f>
        <v>1.3506612263656097</v>
      </c>
      <c r="H911" s="14" t="s">
        <v>2153</v>
      </c>
      <c r="I911" s="1" t="s">
        <v>969</v>
      </c>
      <c r="J911" s="9">
        <v>1.34284704472585</v>
      </c>
      <c r="K911" s="9">
        <v>4.5696754008681402E-2</v>
      </c>
      <c r="L911">
        <f>-LOG10(Table6[[#This Row],[Consortia FDR]])</f>
        <v>1.3401146482055366</v>
      </c>
    </row>
    <row r="912" spans="1:12" x14ac:dyDescent="0.35">
      <c r="A912" t="s">
        <v>1847</v>
      </c>
      <c r="B912" t="s">
        <v>640</v>
      </c>
      <c r="C912" s="9">
        <v>3.8620581862605301E-2</v>
      </c>
      <c r="D912" s="21">
        <v>1.3292944921202801</v>
      </c>
      <c r="E912" s="21">
        <v>4.46004020459079E-2</v>
      </c>
      <c r="F912">
        <f>-LOG10(Table4[[#This Row],[Consortia FDR2]])</f>
        <v>1.3506612263656097</v>
      </c>
      <c r="H912" s="14" t="s">
        <v>2059</v>
      </c>
      <c r="I912" s="1" t="s">
        <v>126</v>
      </c>
      <c r="J912" s="9">
        <v>1.3692091174704599</v>
      </c>
      <c r="K912" s="9">
        <v>4.5764218736255198E-2</v>
      </c>
      <c r="L912">
        <f>-LOG10(Table6[[#This Row],[Consortia FDR]])</f>
        <v>1.3394739472957811</v>
      </c>
    </row>
    <row r="913" spans="1:12" x14ac:dyDescent="0.35">
      <c r="A913" t="s">
        <v>1381</v>
      </c>
      <c r="B913" t="s">
        <v>874</v>
      </c>
      <c r="C913" s="9">
        <v>5.7156150684335603E-3</v>
      </c>
      <c r="D913" s="21">
        <v>1.2319145392736499</v>
      </c>
      <c r="E913" s="21">
        <v>4.49249141258454E-2</v>
      </c>
      <c r="F913">
        <f>-LOG10(Table4[[#This Row],[Consortia FDR2]])</f>
        <v>1.3475127443738495</v>
      </c>
      <c r="H913" s="14" t="s">
        <v>2060</v>
      </c>
      <c r="I913" s="1" t="s">
        <v>877</v>
      </c>
      <c r="J913" s="9">
        <v>1.37945487602178</v>
      </c>
      <c r="K913" s="9">
        <v>4.5764218736255198E-2</v>
      </c>
      <c r="L913">
        <f>-LOG10(Table6[[#This Row],[Consortia FDR]])</f>
        <v>1.3394739472957811</v>
      </c>
    </row>
    <row r="914" spans="1:12" x14ac:dyDescent="0.35">
      <c r="A914" t="s">
        <v>2198</v>
      </c>
      <c r="B914" t="s">
        <v>374</v>
      </c>
      <c r="C914" s="9">
        <v>2.2231321688472701E-2</v>
      </c>
      <c r="D914" s="21">
        <v>1.9164774349234299</v>
      </c>
      <c r="E914" s="21">
        <v>4.49249141258454E-2</v>
      </c>
      <c r="F914">
        <f>-LOG10(Table4[[#This Row],[Consortia FDR2]])</f>
        <v>1.3475127443738495</v>
      </c>
      <c r="H914" s="14" t="s">
        <v>1438</v>
      </c>
      <c r="I914" s="1" t="s">
        <v>185</v>
      </c>
      <c r="J914" s="9">
        <v>1.5250318272883601</v>
      </c>
      <c r="K914" s="9">
        <v>4.5764218736255198E-2</v>
      </c>
      <c r="L914">
        <f>-LOG10(Table6[[#This Row],[Consortia FDR]])</f>
        <v>1.3394739472957811</v>
      </c>
    </row>
    <row r="915" spans="1:12" x14ac:dyDescent="0.35">
      <c r="A915" t="s">
        <v>1114</v>
      </c>
      <c r="B915" t="s">
        <v>1114</v>
      </c>
      <c r="C915" s="9">
        <v>3.4140773436563097E-2</v>
      </c>
      <c r="D915" s="21">
        <v>1.2966118714513299</v>
      </c>
      <c r="E915" s="21">
        <v>4.4969254310096803E-2</v>
      </c>
      <c r="F915">
        <f>-LOG10(Table4[[#This Row],[Consortia FDR2]])</f>
        <v>1.3470843139374</v>
      </c>
      <c r="H915" s="14" t="s">
        <v>949</v>
      </c>
      <c r="I915" s="1" t="s">
        <v>949</v>
      </c>
      <c r="J915" s="9">
        <v>1.34334989137054</v>
      </c>
      <c r="K915" s="9">
        <v>4.5764218736255198E-2</v>
      </c>
      <c r="L915">
        <f>-LOG10(Table6[[#This Row],[Consortia FDR]])</f>
        <v>1.3394739472957811</v>
      </c>
    </row>
    <row r="916" spans="1:12" x14ac:dyDescent="0.35">
      <c r="A916" t="s">
        <v>1835</v>
      </c>
      <c r="B916" t="s">
        <v>629</v>
      </c>
      <c r="C916" s="9">
        <v>3.7890611731386303E-2</v>
      </c>
      <c r="D916" s="21">
        <v>1.33680955039859</v>
      </c>
      <c r="E916" s="21">
        <v>4.4969254310096803E-2</v>
      </c>
      <c r="F916">
        <f>-LOG10(Table4[[#This Row],[Consortia FDR2]])</f>
        <v>1.3470843139374</v>
      </c>
      <c r="H916" s="14" t="s">
        <v>2134</v>
      </c>
      <c r="I916" s="1" t="s">
        <v>954</v>
      </c>
      <c r="J916" s="9">
        <v>1.1759751380127601</v>
      </c>
      <c r="K916" s="9">
        <v>4.5764218736255198E-2</v>
      </c>
      <c r="L916">
        <f>-LOG10(Table6[[#This Row],[Consortia FDR]])</f>
        <v>1.3394739472957811</v>
      </c>
    </row>
    <row r="917" spans="1:12" x14ac:dyDescent="0.35">
      <c r="A917" t="s">
        <v>1396</v>
      </c>
      <c r="B917" t="s">
        <v>141</v>
      </c>
      <c r="C917" s="9">
        <v>6.4151572795786097E-3</v>
      </c>
      <c r="D917" s="21">
        <v>1.4071358977487201</v>
      </c>
      <c r="E917" s="21">
        <v>4.5016530478165701E-2</v>
      </c>
      <c r="F917">
        <f>-LOG10(Table4[[#This Row],[Consortia FDR2]])</f>
        <v>1.3466279800652177</v>
      </c>
      <c r="H917" s="14" t="s">
        <v>2171</v>
      </c>
      <c r="I917" s="1" t="s">
        <v>327</v>
      </c>
      <c r="J917" s="9">
        <v>1.2696997186616199</v>
      </c>
      <c r="K917" s="9">
        <v>4.5764218736255198E-2</v>
      </c>
      <c r="L917">
        <f>-LOG10(Table6[[#This Row],[Consortia FDR]])</f>
        <v>1.3394739472957811</v>
      </c>
    </row>
    <row r="918" spans="1:12" x14ac:dyDescent="0.35">
      <c r="A918" t="s">
        <v>567</v>
      </c>
      <c r="B918" t="s">
        <v>567</v>
      </c>
      <c r="C918" s="9">
        <v>3.37648224149808E-2</v>
      </c>
      <c r="D918" s="21">
        <v>1.4129440177922199</v>
      </c>
      <c r="E918" s="21">
        <v>4.5052011660487799E-2</v>
      </c>
      <c r="F918">
        <f>-LOG10(Table4[[#This Row],[Consortia FDR2]])</f>
        <v>1.3462858121534229</v>
      </c>
      <c r="H918" s="14" t="s">
        <v>1693</v>
      </c>
      <c r="I918" s="1" t="s">
        <v>493</v>
      </c>
      <c r="J918" s="9">
        <v>1.29580121090126</v>
      </c>
      <c r="K918" s="9">
        <v>4.5764218736255198E-2</v>
      </c>
      <c r="L918">
        <f>-LOG10(Table6[[#This Row],[Consortia FDR]])</f>
        <v>1.3394739472957811</v>
      </c>
    </row>
    <row r="919" spans="1:12" x14ac:dyDescent="0.35">
      <c r="A919" t="s">
        <v>2058</v>
      </c>
      <c r="B919" t="s">
        <v>875</v>
      </c>
      <c r="C919" s="9">
        <v>5.8176078319778996E-3</v>
      </c>
      <c r="D919" s="21">
        <v>2.1656443807981001</v>
      </c>
      <c r="E919" s="21">
        <v>4.5102986022881902E-2</v>
      </c>
      <c r="F919">
        <f>-LOG10(Table4[[#This Row],[Consortia FDR2]])</f>
        <v>1.3457947048995997</v>
      </c>
      <c r="H919" s="14" t="s">
        <v>1703</v>
      </c>
      <c r="I919" s="1" t="s">
        <v>1073</v>
      </c>
      <c r="J919" s="9">
        <v>1.32613343275178</v>
      </c>
      <c r="K919" s="9">
        <v>4.5764218736255198E-2</v>
      </c>
      <c r="L919">
        <f>-LOG10(Table6[[#This Row],[Consortia FDR]])</f>
        <v>1.3394739472957811</v>
      </c>
    </row>
    <row r="920" spans="1:12" x14ac:dyDescent="0.35">
      <c r="A920" t="s">
        <v>2095</v>
      </c>
      <c r="B920" t="s">
        <v>203</v>
      </c>
      <c r="C920" s="9">
        <v>1.1487313519013701E-2</v>
      </c>
      <c r="D920" s="21">
        <v>-1.39670608368114</v>
      </c>
      <c r="E920" s="21">
        <v>4.51776213352739E-2</v>
      </c>
      <c r="F920">
        <f>-LOG10(Table4[[#This Row],[Consortia FDR2]])</f>
        <v>1.3450766390234443</v>
      </c>
      <c r="H920" s="14" t="s">
        <v>2346</v>
      </c>
      <c r="I920" s="1" t="s">
        <v>1193</v>
      </c>
      <c r="J920" s="9">
        <v>-1.4543875743864501</v>
      </c>
      <c r="K920" s="9">
        <v>4.5764218736255198E-2</v>
      </c>
      <c r="L920">
        <f>-LOG10(Table6[[#This Row],[Consortia FDR]])</f>
        <v>1.3394739472957811</v>
      </c>
    </row>
    <row r="921" spans="1:12" x14ac:dyDescent="0.35">
      <c r="A921" t="s">
        <v>1513</v>
      </c>
      <c r="B921" t="s">
        <v>276</v>
      </c>
      <c r="C921" s="9">
        <v>1.6159637789289399E-2</v>
      </c>
      <c r="D921" s="21">
        <v>1.62966434273719</v>
      </c>
      <c r="E921" s="21">
        <v>4.51776213352739E-2</v>
      </c>
      <c r="F921">
        <f>-LOG10(Table4[[#This Row],[Consortia FDR2]])</f>
        <v>1.3450766390234443</v>
      </c>
      <c r="H921" s="14" t="s">
        <v>2370</v>
      </c>
      <c r="I921" s="1" t="s">
        <v>725</v>
      </c>
      <c r="J921" s="9">
        <v>1.28926679053297</v>
      </c>
      <c r="K921" s="9">
        <v>4.5789643806114402E-2</v>
      </c>
      <c r="L921">
        <f>-LOG10(Table6[[#This Row],[Consortia FDR]])</f>
        <v>1.3392327348003366</v>
      </c>
    </row>
    <row r="922" spans="1:12" x14ac:dyDescent="0.35">
      <c r="A922" t="s">
        <v>1790</v>
      </c>
      <c r="B922" t="s">
        <v>593</v>
      </c>
      <c r="C922" s="9">
        <v>3.5268961040963401E-2</v>
      </c>
      <c r="D922" s="21">
        <v>1.20749468969759</v>
      </c>
      <c r="E922" s="21">
        <v>4.51776213352739E-2</v>
      </c>
      <c r="F922">
        <f>-LOG10(Table4[[#This Row],[Consortia FDR2]])</f>
        <v>1.3450766390234443</v>
      </c>
      <c r="H922" s="14" t="s">
        <v>24</v>
      </c>
      <c r="I922" s="1" t="s">
        <v>24</v>
      </c>
      <c r="J922" s="9">
        <v>1.3286685494870401</v>
      </c>
      <c r="K922" s="9">
        <v>4.5868189648692402E-2</v>
      </c>
      <c r="L922">
        <f>-LOG10(Table6[[#This Row],[Consortia FDR]])</f>
        <v>1.3384884005067483</v>
      </c>
    </row>
    <row r="923" spans="1:12" x14ac:dyDescent="0.35">
      <c r="A923" t="s">
        <v>659</v>
      </c>
      <c r="B923" t="s">
        <v>659</v>
      </c>
      <c r="C923" s="9">
        <v>4.0781507787369602E-2</v>
      </c>
      <c r="D923" s="21">
        <v>1.6036821440506499</v>
      </c>
      <c r="E923" s="21">
        <v>4.5218910864904802E-2</v>
      </c>
      <c r="F923">
        <f>-LOG10(Table4[[#This Row],[Consortia FDR2]])</f>
        <v>1.3446799022086646</v>
      </c>
      <c r="H923" s="14" t="s">
        <v>1548</v>
      </c>
      <c r="I923" s="1" t="s">
        <v>316</v>
      </c>
      <c r="J923" s="9">
        <v>1.24563867830268</v>
      </c>
      <c r="K923" s="9">
        <v>4.5871739982808003E-2</v>
      </c>
      <c r="L923">
        <f>-LOG10(Table6[[#This Row],[Consortia FDR]])</f>
        <v>1.3384547861248259</v>
      </c>
    </row>
    <row r="924" spans="1:12" x14ac:dyDescent="0.35">
      <c r="A924" t="s">
        <v>2332</v>
      </c>
      <c r="B924" t="s">
        <v>664</v>
      </c>
      <c r="C924" s="9">
        <v>4.1187190734062698E-2</v>
      </c>
      <c r="D924" s="21">
        <v>1.49259009976014</v>
      </c>
      <c r="E924" s="21">
        <v>4.5218910864904802E-2</v>
      </c>
      <c r="F924">
        <f>-LOG10(Table4[[#This Row],[Consortia FDR2]])</f>
        <v>1.3446799022086646</v>
      </c>
      <c r="H924" s="14" t="s">
        <v>1444</v>
      </c>
      <c r="I924" s="1" t="s">
        <v>190</v>
      </c>
      <c r="J924" s="9">
        <v>1.25355089642072</v>
      </c>
      <c r="K924" s="9">
        <v>4.5872004797698901E-2</v>
      </c>
      <c r="L924">
        <f>-LOG10(Table6[[#This Row],[Consortia FDR]])</f>
        <v>1.3384522789752404</v>
      </c>
    </row>
    <row r="925" spans="1:12" x14ac:dyDescent="0.35">
      <c r="A925" t="s">
        <v>1735</v>
      </c>
      <c r="B925" t="s">
        <v>535</v>
      </c>
      <c r="C925" s="9">
        <v>3.1607981744234001E-2</v>
      </c>
      <c r="D925" s="21">
        <v>1.2365389665761299</v>
      </c>
      <c r="E925" s="21">
        <v>4.5414545638271103E-2</v>
      </c>
      <c r="F925">
        <f>-LOG10(Table4[[#This Row],[Consortia FDR2]])</f>
        <v>1.3428050264668738</v>
      </c>
      <c r="H925" s="14" t="s">
        <v>1989</v>
      </c>
      <c r="I925" s="1" t="s">
        <v>796</v>
      </c>
      <c r="J925" s="9">
        <v>1.4076194715099599</v>
      </c>
      <c r="K925" s="9">
        <v>4.5872004797698901E-2</v>
      </c>
      <c r="L925">
        <f>-LOG10(Table6[[#This Row],[Consortia FDR]])</f>
        <v>1.3384522789752404</v>
      </c>
    </row>
    <row r="926" spans="1:12" x14ac:dyDescent="0.35">
      <c r="A926" t="s">
        <v>1667</v>
      </c>
      <c r="B926" t="s">
        <v>456</v>
      </c>
      <c r="C926" s="9">
        <v>2.7167090765792001E-2</v>
      </c>
      <c r="D926" s="21">
        <v>1.30496538681161</v>
      </c>
      <c r="E926" s="21">
        <v>4.5434504623101599E-2</v>
      </c>
      <c r="F926">
        <f>-LOG10(Table4[[#This Row],[Consortia FDR2]])</f>
        <v>1.342614202741347</v>
      </c>
      <c r="H926" s="14" t="s">
        <v>1426</v>
      </c>
      <c r="I926" s="1" t="s">
        <v>898</v>
      </c>
      <c r="J926" s="9">
        <v>1.302446777353</v>
      </c>
      <c r="K926" s="9">
        <v>4.5896730288643703E-2</v>
      </c>
      <c r="L926">
        <f>-LOG10(Table6[[#This Row],[Consortia FDR]])</f>
        <v>1.3382182527673079</v>
      </c>
    </row>
    <row r="927" spans="1:12" x14ac:dyDescent="0.35">
      <c r="A927" t="s">
        <v>1706</v>
      </c>
      <c r="B927" t="s">
        <v>1075</v>
      </c>
      <c r="C927" s="9">
        <v>3.0509289228879501E-2</v>
      </c>
      <c r="D927" s="21">
        <v>1.3480150766288601</v>
      </c>
      <c r="E927" s="21">
        <v>4.5434504623101599E-2</v>
      </c>
      <c r="F927">
        <f>-LOG10(Table4[[#This Row],[Consortia FDR2]])</f>
        <v>1.342614202741347</v>
      </c>
      <c r="H927" s="14" t="s">
        <v>2225</v>
      </c>
      <c r="I927" s="1" t="s">
        <v>418</v>
      </c>
      <c r="J927" s="9">
        <v>-1.5577345787979899</v>
      </c>
      <c r="K927" s="9">
        <v>4.5905451963846197E-2</v>
      </c>
      <c r="L927">
        <f>-LOG10(Table6[[#This Row],[Consortia FDR]])</f>
        <v>1.3381357323885574</v>
      </c>
    </row>
    <row r="928" spans="1:12" x14ac:dyDescent="0.35">
      <c r="A928" t="s">
        <v>2365</v>
      </c>
      <c r="B928" t="s">
        <v>1222</v>
      </c>
      <c r="C928" s="9">
        <v>4.4969254310096803E-2</v>
      </c>
      <c r="D928" s="21">
        <v>1.2398621138819701</v>
      </c>
      <c r="E928" s="21">
        <v>4.5434504623101599E-2</v>
      </c>
      <c r="F928">
        <f>-LOG10(Table4[[#This Row],[Consortia FDR2]])</f>
        <v>1.342614202741347</v>
      </c>
      <c r="H928" s="14" t="s">
        <v>1709</v>
      </c>
      <c r="I928" s="1" t="s">
        <v>1077</v>
      </c>
      <c r="J928" s="9">
        <v>1.22752092188171</v>
      </c>
      <c r="K928" s="9">
        <v>4.5905451963846197E-2</v>
      </c>
      <c r="L928">
        <f>-LOG10(Table6[[#This Row],[Consortia FDR]])</f>
        <v>1.3381357323885574</v>
      </c>
    </row>
    <row r="929" spans="1:12" x14ac:dyDescent="0.35">
      <c r="A929" t="s">
        <v>2105</v>
      </c>
      <c r="B929" t="s">
        <v>928</v>
      </c>
      <c r="C929" s="9">
        <v>1.25433551513869E-2</v>
      </c>
      <c r="D929" s="21">
        <v>-1.60854681338817</v>
      </c>
      <c r="E929" s="21">
        <v>4.5549414529566498E-2</v>
      </c>
      <c r="F929">
        <f>-LOG10(Table4[[#This Row],[Consortia FDR2]])</f>
        <v>1.3415172008690881</v>
      </c>
      <c r="H929" s="14" t="s">
        <v>1335</v>
      </c>
      <c r="I929" s="1" t="s">
        <v>74</v>
      </c>
      <c r="J929" s="9">
        <v>-1.41361358595147</v>
      </c>
      <c r="K929" s="9">
        <v>4.6083615699222098E-2</v>
      </c>
      <c r="L929">
        <f>-LOG10(Table6[[#This Row],[Consortia FDR]])</f>
        <v>1.3364534537033965</v>
      </c>
    </row>
    <row r="930" spans="1:12" x14ac:dyDescent="0.35">
      <c r="A930" t="s">
        <v>180</v>
      </c>
      <c r="B930" t="s">
        <v>180</v>
      </c>
      <c r="C930" s="9">
        <v>1.0173206938447799E-2</v>
      </c>
      <c r="D930" s="21">
        <v>1.7722760925620999</v>
      </c>
      <c r="E930" s="21">
        <v>4.5692690563999099E-2</v>
      </c>
      <c r="F930">
        <f>-LOG10(Table4[[#This Row],[Consortia FDR2]])</f>
        <v>1.3401532682368207</v>
      </c>
      <c r="H930" s="14" t="s">
        <v>1625</v>
      </c>
      <c r="I930" s="1" t="s">
        <v>19</v>
      </c>
      <c r="J930" s="9">
        <v>1.37260605944726</v>
      </c>
      <c r="K930" s="9">
        <v>4.61472983028429E-2</v>
      </c>
      <c r="L930">
        <f>-LOG10(Table6[[#This Row],[Consortia FDR]])</f>
        <v>1.3358537196979356</v>
      </c>
    </row>
    <row r="931" spans="1:12" x14ac:dyDescent="0.35">
      <c r="A931" t="s">
        <v>2306</v>
      </c>
      <c r="B931" t="s">
        <v>1135</v>
      </c>
      <c r="C931" s="9">
        <v>3.5948774274547103E-2</v>
      </c>
      <c r="D931" s="21">
        <v>1.27159335630635</v>
      </c>
      <c r="E931" s="21">
        <v>4.5692690563999099E-2</v>
      </c>
      <c r="F931">
        <f>-LOG10(Table4[[#This Row],[Consortia FDR2]])</f>
        <v>1.3401532682368207</v>
      </c>
      <c r="H931" s="14" t="s">
        <v>2355</v>
      </c>
      <c r="I931" s="1" t="s">
        <v>695</v>
      </c>
      <c r="J931" s="9">
        <v>-1.24086707349725</v>
      </c>
      <c r="K931" s="9">
        <v>4.6152185822881102E-2</v>
      </c>
      <c r="L931">
        <f>-LOG10(Table6[[#This Row],[Consortia FDR]])</f>
        <v>1.335807725443366</v>
      </c>
    </row>
    <row r="932" spans="1:12" x14ac:dyDescent="0.35">
      <c r="A932" t="s">
        <v>2333</v>
      </c>
      <c r="B932" t="s">
        <v>30</v>
      </c>
      <c r="C932" s="9">
        <v>4.1187190734062698E-2</v>
      </c>
      <c r="D932" s="21">
        <v>1.2685260646429799</v>
      </c>
      <c r="E932" s="21">
        <v>4.5692690563999099E-2</v>
      </c>
      <c r="F932">
        <f>-LOG10(Table4[[#This Row],[Consortia FDR2]])</f>
        <v>1.3401532682368207</v>
      </c>
      <c r="H932" s="14" t="s">
        <v>976</v>
      </c>
      <c r="I932" s="1" t="s">
        <v>976</v>
      </c>
      <c r="J932" s="9">
        <v>1.3586256230429501</v>
      </c>
      <c r="K932" s="9">
        <v>4.62272008818835E-2</v>
      </c>
      <c r="L932">
        <f>-LOG10(Table6[[#This Row],[Consortia FDR]])</f>
        <v>1.3351024028707177</v>
      </c>
    </row>
    <row r="933" spans="1:12" x14ac:dyDescent="0.35">
      <c r="A933" t="s">
        <v>2368</v>
      </c>
      <c r="B933" t="s">
        <v>721</v>
      </c>
      <c r="C933" s="9">
        <v>4.5052011660487799E-2</v>
      </c>
      <c r="D933" s="21">
        <v>1.1762197199487601</v>
      </c>
      <c r="E933" s="21">
        <v>4.5692690563999099E-2</v>
      </c>
      <c r="F933">
        <f>-LOG10(Table4[[#This Row],[Consortia FDR2]])</f>
        <v>1.3401532682368207</v>
      </c>
      <c r="H933" s="14" t="s">
        <v>2120</v>
      </c>
      <c r="I933" s="1" t="s">
        <v>944</v>
      </c>
      <c r="J933" s="9">
        <v>-1.8451641038633799</v>
      </c>
      <c r="K933" s="9">
        <v>4.6249377654891302E-2</v>
      </c>
      <c r="L933">
        <f>-LOG10(Table6[[#This Row],[Consortia FDR]])</f>
        <v>1.334894106878787</v>
      </c>
    </row>
    <row r="934" spans="1:12" x14ac:dyDescent="0.35">
      <c r="A934" t="s">
        <v>1388</v>
      </c>
      <c r="B934" t="s">
        <v>130</v>
      </c>
      <c r="C934" s="9">
        <v>6.1232353070560398E-3</v>
      </c>
      <c r="D934" s="21">
        <v>1.45724956434511</v>
      </c>
      <c r="E934" s="21">
        <v>4.5696754008681402E-2</v>
      </c>
      <c r="F934">
        <f>-LOG10(Table4[[#This Row],[Consortia FDR2]])</f>
        <v>1.3401146482055366</v>
      </c>
      <c r="H934" s="14" t="s">
        <v>2304</v>
      </c>
      <c r="I934" s="1" t="s">
        <v>1133</v>
      </c>
      <c r="J934" s="9">
        <v>-1.46481121419231</v>
      </c>
      <c r="K934" s="9">
        <v>4.6249377654891302E-2</v>
      </c>
      <c r="L934">
        <f>-LOG10(Table6[[#This Row],[Consortia FDR]])</f>
        <v>1.334894106878787</v>
      </c>
    </row>
    <row r="935" spans="1:12" x14ac:dyDescent="0.35">
      <c r="A935" t="s">
        <v>2153</v>
      </c>
      <c r="B935" t="s">
        <v>969</v>
      </c>
      <c r="C935" s="9">
        <v>1.7190200266194899E-2</v>
      </c>
      <c r="D935" s="21">
        <v>1.34284704472585</v>
      </c>
      <c r="E935" s="21">
        <v>4.5696754008681402E-2</v>
      </c>
      <c r="F935">
        <f>-LOG10(Table4[[#This Row],[Consortia FDR2]])</f>
        <v>1.3401146482055366</v>
      </c>
      <c r="H935" s="14" t="s">
        <v>606</v>
      </c>
      <c r="I935" s="1" t="s">
        <v>606</v>
      </c>
      <c r="J935" s="9">
        <v>2.04973366636903</v>
      </c>
      <c r="K935" s="9">
        <v>4.6249377654891302E-2</v>
      </c>
      <c r="L935">
        <f>-LOG10(Table6[[#This Row],[Consortia FDR]])</f>
        <v>1.334894106878787</v>
      </c>
    </row>
    <row r="936" spans="1:12" x14ac:dyDescent="0.35">
      <c r="A936" t="s">
        <v>2059</v>
      </c>
      <c r="B936" t="s">
        <v>126</v>
      </c>
      <c r="C936" s="9">
        <v>5.9739233718318499E-3</v>
      </c>
      <c r="D936" s="21">
        <v>1.3692091174704599</v>
      </c>
      <c r="E936" s="21">
        <v>4.5764218736255198E-2</v>
      </c>
      <c r="F936">
        <f>-LOG10(Table4[[#This Row],[Consortia FDR2]])</f>
        <v>1.3394739472957811</v>
      </c>
      <c r="H936" s="14" t="s">
        <v>1469</v>
      </c>
      <c r="I936" s="1" t="s">
        <v>930</v>
      </c>
      <c r="J936" s="9">
        <v>1.30052684230974</v>
      </c>
      <c r="K936" s="9">
        <v>4.6336149557748001E-2</v>
      </c>
      <c r="L936">
        <f>-LOG10(Table6[[#This Row],[Consortia FDR]])</f>
        <v>1.3340800580579193</v>
      </c>
    </row>
    <row r="937" spans="1:12" x14ac:dyDescent="0.35">
      <c r="A937" t="s">
        <v>2060</v>
      </c>
      <c r="B937" t="s">
        <v>877</v>
      </c>
      <c r="C937" s="9">
        <v>6.1232353070560398E-3</v>
      </c>
      <c r="D937" s="21">
        <v>1.37945487602178</v>
      </c>
      <c r="E937" s="21">
        <v>4.5764218736255198E-2</v>
      </c>
      <c r="F937">
        <f>-LOG10(Table4[[#This Row],[Consortia FDR2]])</f>
        <v>1.3394739472957811</v>
      </c>
      <c r="H937" s="14" t="s">
        <v>1441</v>
      </c>
      <c r="I937" s="1" t="s">
        <v>907</v>
      </c>
      <c r="J937" s="9">
        <v>1.6954739066854301</v>
      </c>
      <c r="K937" s="9">
        <v>4.63389666878549E-2</v>
      </c>
      <c r="L937">
        <f>-LOG10(Table6[[#This Row],[Consortia FDR]])</f>
        <v>1.3340536547662878</v>
      </c>
    </row>
    <row r="938" spans="1:12" x14ac:dyDescent="0.35">
      <c r="A938" t="s">
        <v>1438</v>
      </c>
      <c r="B938" t="s">
        <v>185</v>
      </c>
      <c r="C938" s="9">
        <v>1.0609131457406201E-2</v>
      </c>
      <c r="D938" s="21">
        <v>1.5250318272883601</v>
      </c>
      <c r="E938" s="21">
        <v>4.5764218736255198E-2</v>
      </c>
      <c r="F938">
        <f>-LOG10(Table4[[#This Row],[Consortia FDR2]])</f>
        <v>1.3394739472957811</v>
      </c>
      <c r="H938" s="14" t="s">
        <v>2300</v>
      </c>
      <c r="I938" s="1" t="s">
        <v>1124</v>
      </c>
      <c r="J938" s="9">
        <v>1.19448040013747</v>
      </c>
      <c r="K938" s="9">
        <v>4.6379902864136201E-2</v>
      </c>
      <c r="L938">
        <f>-LOG10(Table6[[#This Row],[Consortia FDR]])</f>
        <v>1.3336701652627969</v>
      </c>
    </row>
    <row r="939" spans="1:12" x14ac:dyDescent="0.35">
      <c r="A939" t="s">
        <v>949</v>
      </c>
      <c r="B939" t="s">
        <v>949</v>
      </c>
      <c r="C939" s="9">
        <v>1.5009556861677899E-2</v>
      </c>
      <c r="D939" s="21">
        <v>1.34334989137054</v>
      </c>
      <c r="E939" s="21">
        <v>4.5764218736255198E-2</v>
      </c>
      <c r="F939">
        <f>-LOG10(Table4[[#This Row],[Consortia FDR2]])</f>
        <v>1.3394739472957811</v>
      </c>
      <c r="H939" s="14" t="s">
        <v>603</v>
      </c>
      <c r="I939" s="1" t="s">
        <v>603</v>
      </c>
      <c r="J939" s="9">
        <v>-1.6358102639086001</v>
      </c>
      <c r="K939" s="9">
        <v>4.64102141717639E-2</v>
      </c>
      <c r="L939">
        <f>-LOG10(Table6[[#This Row],[Consortia FDR]])</f>
        <v>1.3333864274137512</v>
      </c>
    </row>
    <row r="940" spans="1:12" x14ac:dyDescent="0.35">
      <c r="A940" t="s">
        <v>2134</v>
      </c>
      <c r="B940" t="s">
        <v>954</v>
      </c>
      <c r="C940" s="9">
        <v>1.5895489524583101E-2</v>
      </c>
      <c r="D940" s="21">
        <v>1.1759751380127601</v>
      </c>
      <c r="E940" s="21">
        <v>4.5764218736255198E-2</v>
      </c>
      <c r="F940">
        <f>-LOG10(Table4[[#This Row],[Consortia FDR2]])</f>
        <v>1.3394739472957811</v>
      </c>
      <c r="H940" s="14" t="s">
        <v>1324</v>
      </c>
      <c r="I940" s="1" t="s">
        <v>833</v>
      </c>
      <c r="J940" s="9">
        <v>1.35685789614438</v>
      </c>
      <c r="K940" s="9">
        <v>4.64619118937981E-2</v>
      </c>
      <c r="L940">
        <f>-LOG10(Table6[[#This Row],[Consortia FDR]])</f>
        <v>1.3329029230798546</v>
      </c>
    </row>
    <row r="941" spans="1:12" x14ac:dyDescent="0.35">
      <c r="A941" t="s">
        <v>2171</v>
      </c>
      <c r="B941" t="s">
        <v>327</v>
      </c>
      <c r="C941" s="9">
        <v>1.8583321202167501E-2</v>
      </c>
      <c r="D941" s="21">
        <v>1.2696997186616199</v>
      </c>
      <c r="E941" s="21">
        <v>4.5764218736255198E-2</v>
      </c>
      <c r="F941">
        <f>-LOG10(Table4[[#This Row],[Consortia FDR2]])</f>
        <v>1.3394739472957811</v>
      </c>
      <c r="H941" s="14" t="s">
        <v>2251</v>
      </c>
      <c r="I941" s="1" t="s">
        <v>480</v>
      </c>
      <c r="J941" s="9">
        <v>1.2114440367652</v>
      </c>
      <c r="K941" s="9">
        <v>4.6543323786089601E-2</v>
      </c>
      <c r="L941">
        <f>-LOG10(Table6[[#This Row],[Consortia FDR]])</f>
        <v>1.3321426057846928</v>
      </c>
    </row>
    <row r="942" spans="1:12" x14ac:dyDescent="0.35">
      <c r="A942" t="s">
        <v>1693</v>
      </c>
      <c r="B942" t="s">
        <v>493</v>
      </c>
      <c r="C942" s="9">
        <v>3.0235780448414899E-2</v>
      </c>
      <c r="D942" s="21">
        <v>1.29580121090126</v>
      </c>
      <c r="E942" s="21">
        <v>4.5764218736255198E-2</v>
      </c>
      <c r="F942">
        <f>-LOG10(Table4[[#This Row],[Consortia FDR2]])</f>
        <v>1.3394739472957811</v>
      </c>
      <c r="H942" s="14" t="s">
        <v>2216</v>
      </c>
      <c r="I942" s="1" t="s">
        <v>18</v>
      </c>
      <c r="J942" s="9">
        <v>-1.2226768018260501</v>
      </c>
      <c r="K942" s="9">
        <v>4.6595824913177701E-2</v>
      </c>
      <c r="L942">
        <f>-LOG10(Table6[[#This Row],[Consortia FDR]])</f>
        <v>1.3316529952928338</v>
      </c>
    </row>
    <row r="943" spans="1:12" x14ac:dyDescent="0.35">
      <c r="A943" t="s">
        <v>1703</v>
      </c>
      <c r="B943" t="s">
        <v>1073</v>
      </c>
      <c r="C943" s="9">
        <v>3.0509289228879501E-2</v>
      </c>
      <c r="D943" s="21">
        <v>1.32613343275178</v>
      </c>
      <c r="E943" s="21">
        <v>4.5764218736255198E-2</v>
      </c>
      <c r="F943">
        <f>-LOG10(Table4[[#This Row],[Consortia FDR2]])</f>
        <v>1.3394739472957811</v>
      </c>
      <c r="H943" s="14" t="s">
        <v>2005</v>
      </c>
      <c r="I943" s="1" t="s">
        <v>813</v>
      </c>
      <c r="J943" s="9">
        <v>-1.18367907091002</v>
      </c>
      <c r="K943" s="9">
        <v>4.6595824913177701E-2</v>
      </c>
      <c r="L943">
        <f>-LOG10(Table6[[#This Row],[Consortia FDR]])</f>
        <v>1.3316529952928338</v>
      </c>
    </row>
    <row r="944" spans="1:12" x14ac:dyDescent="0.35">
      <c r="A944" t="s">
        <v>2346</v>
      </c>
      <c r="B944" t="s">
        <v>1193</v>
      </c>
      <c r="C944" s="9">
        <v>4.2811011509593398E-2</v>
      </c>
      <c r="D944" s="21">
        <v>-1.4543875743864501</v>
      </c>
      <c r="E944" s="21">
        <v>4.5764218736255198E-2</v>
      </c>
      <c r="F944">
        <f>-LOG10(Table4[[#This Row],[Consortia FDR2]])</f>
        <v>1.3394739472957811</v>
      </c>
      <c r="H944" s="14" t="s">
        <v>2042</v>
      </c>
      <c r="I944" s="1" t="s">
        <v>855</v>
      </c>
      <c r="J944" s="9">
        <v>1.3122421864072999</v>
      </c>
      <c r="K944" s="9">
        <v>4.6678396514324899E-2</v>
      </c>
      <c r="L944">
        <f>-LOG10(Table6[[#This Row],[Consortia FDR]])</f>
        <v>1.3308840711558318</v>
      </c>
    </row>
    <row r="945" spans="1:12" x14ac:dyDescent="0.35">
      <c r="A945" t="s">
        <v>2370</v>
      </c>
      <c r="B945" t="s">
        <v>725</v>
      </c>
      <c r="C945" s="9">
        <v>4.51776213352739E-2</v>
      </c>
      <c r="D945" s="21">
        <v>1.28926679053297</v>
      </c>
      <c r="E945" s="21">
        <v>4.5789643806114402E-2</v>
      </c>
      <c r="F945">
        <f>-LOG10(Table4[[#This Row],[Consortia FDR2]])</f>
        <v>1.3392327348003366</v>
      </c>
      <c r="H945" s="14" t="s">
        <v>1599</v>
      </c>
      <c r="I945" s="1" t="s">
        <v>375</v>
      </c>
      <c r="J945" s="9">
        <v>-1.5573132874515001</v>
      </c>
      <c r="K945" s="9">
        <v>4.6698271203645197E-2</v>
      </c>
      <c r="L945">
        <f>-LOG10(Table6[[#This Row],[Consortia FDR]])</f>
        <v>1.3306991969631106</v>
      </c>
    </row>
    <row r="946" spans="1:12" x14ac:dyDescent="0.35">
      <c r="A946" t="s">
        <v>24</v>
      </c>
      <c r="B946" t="s">
        <v>24</v>
      </c>
      <c r="C946" s="9">
        <v>3.7359512558694401E-2</v>
      </c>
      <c r="D946" s="21">
        <v>1.3286685494870401</v>
      </c>
      <c r="E946" s="21">
        <v>4.5868189648692402E-2</v>
      </c>
      <c r="F946">
        <f>-LOG10(Table4[[#This Row],[Consortia FDR2]])</f>
        <v>1.3384884005067483</v>
      </c>
      <c r="H946" s="14" t="s">
        <v>2113</v>
      </c>
      <c r="I946" s="1" t="s">
        <v>229</v>
      </c>
      <c r="J946" s="9">
        <v>1.2674880380297899</v>
      </c>
      <c r="K946" s="9">
        <v>4.6880263032014001E-2</v>
      </c>
      <c r="L946">
        <f>-LOG10(Table6[[#This Row],[Consortia FDR]])</f>
        <v>1.329009960278537</v>
      </c>
    </row>
    <row r="947" spans="1:12" x14ac:dyDescent="0.35">
      <c r="A947" t="s">
        <v>1548</v>
      </c>
      <c r="B947" t="s">
        <v>316</v>
      </c>
      <c r="C947" s="9">
        <v>1.82031964964233E-2</v>
      </c>
      <c r="D947" s="21">
        <v>1.24563867830268</v>
      </c>
      <c r="E947" s="21">
        <v>4.5871739982808003E-2</v>
      </c>
      <c r="F947">
        <f>-LOG10(Table4[[#This Row],[Consortia FDR2]])</f>
        <v>1.3384547861248259</v>
      </c>
      <c r="H947" s="14" t="s">
        <v>2245</v>
      </c>
      <c r="I947" s="1" t="s">
        <v>468</v>
      </c>
      <c r="J947" s="9">
        <v>-1.30381878727552</v>
      </c>
      <c r="K947" s="9">
        <v>4.6880263032014001E-2</v>
      </c>
      <c r="L947">
        <f>-LOG10(Table6[[#This Row],[Consortia FDR]])</f>
        <v>1.329009960278537</v>
      </c>
    </row>
    <row r="948" spans="1:12" x14ac:dyDescent="0.35">
      <c r="A948" t="s">
        <v>1444</v>
      </c>
      <c r="B948" t="s">
        <v>190</v>
      </c>
      <c r="C948" s="9">
        <v>1.0716234767555699E-2</v>
      </c>
      <c r="D948" s="21">
        <v>1.25355089642072</v>
      </c>
      <c r="E948" s="21">
        <v>4.5872004797698901E-2</v>
      </c>
      <c r="F948">
        <f>-LOG10(Table4[[#This Row],[Consortia FDR2]])</f>
        <v>1.3384522789752404</v>
      </c>
      <c r="H948" s="14" t="s">
        <v>1958</v>
      </c>
      <c r="I948" s="1" t="s">
        <v>748</v>
      </c>
      <c r="J948" s="9">
        <v>1.28573995411903</v>
      </c>
      <c r="K948" s="9">
        <v>4.6880263032014001E-2</v>
      </c>
      <c r="L948">
        <f>-LOG10(Table6[[#This Row],[Consortia FDR]])</f>
        <v>1.329009960278537</v>
      </c>
    </row>
    <row r="949" spans="1:12" x14ac:dyDescent="0.35">
      <c r="A949" t="s">
        <v>1989</v>
      </c>
      <c r="B949" t="s">
        <v>796</v>
      </c>
      <c r="C949" s="9">
        <v>4.8891329017404797E-2</v>
      </c>
      <c r="D949" s="21">
        <v>1.4076194715099599</v>
      </c>
      <c r="E949" s="21">
        <v>4.5872004797698901E-2</v>
      </c>
      <c r="F949">
        <f>-LOG10(Table4[[#This Row],[Consortia FDR2]])</f>
        <v>1.3384522789752404</v>
      </c>
      <c r="H949" s="14" t="s">
        <v>1641</v>
      </c>
      <c r="I949" s="1" t="s">
        <v>424</v>
      </c>
      <c r="J949" s="9">
        <v>1.3963724514189699</v>
      </c>
      <c r="K949" s="9">
        <v>4.6949911384481603E-2</v>
      </c>
      <c r="L949">
        <f>-LOG10(Table6[[#This Row],[Consortia FDR]])</f>
        <v>1.3283652231053669</v>
      </c>
    </row>
    <row r="950" spans="1:12" x14ac:dyDescent="0.35">
      <c r="A950" t="s">
        <v>1426</v>
      </c>
      <c r="B950" t="s">
        <v>898</v>
      </c>
      <c r="C950" s="9">
        <v>9.6618013088308093E-3</v>
      </c>
      <c r="D950" s="21">
        <v>1.302446777353</v>
      </c>
      <c r="E950" s="21">
        <v>4.5896730288643703E-2</v>
      </c>
      <c r="F950">
        <f>-LOG10(Table4[[#This Row],[Consortia FDR2]])</f>
        <v>1.3382182527673079</v>
      </c>
      <c r="H950" s="14" t="s">
        <v>2356</v>
      </c>
      <c r="I950" s="1" t="s">
        <v>1203</v>
      </c>
      <c r="J950" s="9">
        <v>1.3156228178318401</v>
      </c>
      <c r="K950" s="9">
        <v>4.7055436950694203E-2</v>
      </c>
      <c r="L950">
        <f>-LOG10(Table6[[#This Row],[Consortia FDR]])</f>
        <v>1.3273901894255284</v>
      </c>
    </row>
    <row r="951" spans="1:12" x14ac:dyDescent="0.35">
      <c r="A951" t="s">
        <v>2225</v>
      </c>
      <c r="B951" t="s">
        <v>418</v>
      </c>
      <c r="C951" s="9">
        <v>2.5471300278134601E-2</v>
      </c>
      <c r="D951" s="21">
        <v>-1.5577345787979899</v>
      </c>
      <c r="E951" s="21">
        <v>4.5905451963846197E-2</v>
      </c>
      <c r="F951">
        <f>-LOG10(Table4[[#This Row],[Consortia FDR2]])</f>
        <v>1.3381357323885574</v>
      </c>
      <c r="H951" s="14" t="s">
        <v>2390</v>
      </c>
      <c r="I951" s="1" t="s">
        <v>762</v>
      </c>
      <c r="J951" s="9">
        <v>1.27997749370096</v>
      </c>
      <c r="K951" s="9">
        <v>4.7055436950694203E-2</v>
      </c>
      <c r="L951">
        <f>-LOG10(Table6[[#This Row],[Consortia FDR]])</f>
        <v>1.3273901894255284</v>
      </c>
    </row>
    <row r="952" spans="1:12" x14ac:dyDescent="0.35">
      <c r="A952" t="s">
        <v>1709</v>
      </c>
      <c r="B952" t="s">
        <v>1077</v>
      </c>
      <c r="C952" s="9">
        <v>3.05667141619132E-2</v>
      </c>
      <c r="D952" s="21">
        <v>1.22752092188171</v>
      </c>
      <c r="E952" s="21">
        <v>4.5905451963846197E-2</v>
      </c>
      <c r="F952">
        <f>-LOG10(Table4[[#This Row],[Consortia FDR2]])</f>
        <v>1.3381357323885574</v>
      </c>
      <c r="H952" s="14" t="s">
        <v>2019</v>
      </c>
      <c r="I952" s="1" t="s">
        <v>830</v>
      </c>
      <c r="J952" s="9">
        <v>1.29119768258006</v>
      </c>
      <c r="K952" s="9">
        <v>4.7057702652110601E-2</v>
      </c>
      <c r="L952">
        <f>-LOG10(Table6[[#This Row],[Consortia FDR]])</f>
        <v>1.3273692788145952</v>
      </c>
    </row>
    <row r="953" spans="1:12" x14ac:dyDescent="0.35">
      <c r="A953" t="s">
        <v>1335</v>
      </c>
      <c r="B953" t="s">
        <v>74</v>
      </c>
      <c r="C953" s="9">
        <v>2.8889680014781201E-3</v>
      </c>
      <c r="D953" s="21">
        <v>-1.41361358595147</v>
      </c>
      <c r="E953" s="21">
        <v>4.6083615699222098E-2</v>
      </c>
      <c r="F953">
        <f>-LOG10(Table4[[#This Row],[Consortia FDR2]])</f>
        <v>1.3364534537033965</v>
      </c>
      <c r="H953" s="14" t="s">
        <v>1443</v>
      </c>
      <c r="I953" s="1" t="s">
        <v>908</v>
      </c>
      <c r="J953" s="9">
        <v>1.3656604274285</v>
      </c>
      <c r="K953" s="9">
        <v>4.7057702652110601E-2</v>
      </c>
      <c r="L953">
        <f>-LOG10(Table6[[#This Row],[Consortia FDR]])</f>
        <v>1.3273692788145952</v>
      </c>
    </row>
    <row r="954" spans="1:12" x14ac:dyDescent="0.35">
      <c r="A954" t="s">
        <v>1625</v>
      </c>
      <c r="B954" t="s">
        <v>19</v>
      </c>
      <c r="C954" s="9">
        <v>2.4181719002731202E-2</v>
      </c>
      <c r="D954" s="21">
        <v>1.37260605944726</v>
      </c>
      <c r="E954" s="21">
        <v>4.61472983028429E-2</v>
      </c>
      <c r="F954">
        <f>-LOG10(Table4[[#This Row],[Consortia FDR2]])</f>
        <v>1.3358537196979356</v>
      </c>
      <c r="H954" s="14" t="s">
        <v>2391</v>
      </c>
      <c r="I954" s="1" t="s">
        <v>763</v>
      </c>
      <c r="J954" s="9">
        <v>1.2780262288273401</v>
      </c>
      <c r="K954" s="9">
        <v>4.70769486620514E-2</v>
      </c>
      <c r="L954">
        <f>-LOG10(Table6[[#This Row],[Consortia FDR]])</f>
        <v>1.3271916941331687</v>
      </c>
    </row>
    <row r="955" spans="1:12" x14ac:dyDescent="0.35">
      <c r="A955" t="s">
        <v>2355</v>
      </c>
      <c r="B955" t="s">
        <v>695</v>
      </c>
      <c r="C955" s="9">
        <v>4.3209650368817597E-2</v>
      </c>
      <c r="D955" s="21">
        <v>-1.24086707349725</v>
      </c>
      <c r="E955" s="21">
        <v>4.6152185822881102E-2</v>
      </c>
      <c r="F955">
        <f>-LOG10(Table4[[#This Row],[Consortia FDR2]])</f>
        <v>1.335807725443366</v>
      </c>
      <c r="H955" s="14" t="s">
        <v>1453</v>
      </c>
      <c r="I955" s="1" t="s">
        <v>915</v>
      </c>
      <c r="J955" s="9">
        <v>1.2445846251198101</v>
      </c>
      <c r="K955" s="9">
        <v>4.7267479836702299E-2</v>
      </c>
      <c r="L955">
        <f>-LOG10(Table6[[#This Row],[Consortia FDR]])</f>
        <v>1.3254375523869686</v>
      </c>
    </row>
    <row r="956" spans="1:12" x14ac:dyDescent="0.35">
      <c r="A956" t="s">
        <v>976</v>
      </c>
      <c r="B956" t="s">
        <v>976</v>
      </c>
      <c r="C956" s="9">
        <v>1.7287661694817599E-2</v>
      </c>
      <c r="D956" s="21">
        <v>1.3586256230429501</v>
      </c>
      <c r="E956" s="21">
        <v>4.62272008818835E-2</v>
      </c>
      <c r="F956">
        <f>-LOG10(Table4[[#This Row],[Consortia FDR2]])</f>
        <v>1.3351024028707177</v>
      </c>
      <c r="H956" s="14" t="s">
        <v>2253</v>
      </c>
      <c r="I956" s="1" t="s">
        <v>485</v>
      </c>
      <c r="J956" s="9">
        <v>-1.36407408629921</v>
      </c>
      <c r="K956" s="9">
        <v>4.7267479836702299E-2</v>
      </c>
      <c r="L956">
        <f>-LOG10(Table6[[#This Row],[Consortia FDR]])</f>
        <v>1.3254375523869686</v>
      </c>
    </row>
    <row r="957" spans="1:12" x14ac:dyDescent="0.35">
      <c r="A957" t="s">
        <v>2120</v>
      </c>
      <c r="B957" t="s">
        <v>944</v>
      </c>
      <c r="C957" s="9">
        <v>1.3922981929459601E-2</v>
      </c>
      <c r="D957" s="21">
        <v>-1.8451641038633799</v>
      </c>
      <c r="E957" s="21">
        <v>4.6249377654891302E-2</v>
      </c>
      <c r="F957">
        <f>-LOG10(Table4[[#This Row],[Consortia FDR2]])</f>
        <v>1.334894106878787</v>
      </c>
      <c r="H957" s="14" t="s">
        <v>2192</v>
      </c>
      <c r="I957" s="1" t="s">
        <v>1007</v>
      </c>
      <c r="J957" s="9">
        <v>-1.36582540679807</v>
      </c>
      <c r="K957" s="9">
        <v>4.7323287312522097E-2</v>
      </c>
      <c r="L957">
        <f>-LOG10(Table6[[#This Row],[Consortia FDR]])</f>
        <v>1.324925094726668</v>
      </c>
    </row>
    <row r="958" spans="1:12" x14ac:dyDescent="0.35">
      <c r="A958" t="s">
        <v>2304</v>
      </c>
      <c r="B958" t="s">
        <v>1133</v>
      </c>
      <c r="C958" s="9">
        <v>3.5698465607984398E-2</v>
      </c>
      <c r="D958" s="21">
        <v>-1.46481121419231</v>
      </c>
      <c r="E958" s="21">
        <v>4.6249377654891302E-2</v>
      </c>
      <c r="F958">
        <f>-LOG10(Table4[[#This Row],[Consortia FDR2]])</f>
        <v>1.334894106878787</v>
      </c>
      <c r="H958" s="14" t="s">
        <v>2017</v>
      </c>
      <c r="I958" s="1" t="s">
        <v>45</v>
      </c>
      <c r="J958" s="9">
        <v>-2.9312642616237499</v>
      </c>
      <c r="K958" s="9">
        <v>4.7339781510004897E-2</v>
      </c>
      <c r="L958">
        <f>-LOG10(Table6[[#This Row],[Consortia FDR]])</f>
        <v>1.3247737508264164</v>
      </c>
    </row>
    <row r="959" spans="1:12" x14ac:dyDescent="0.35">
      <c r="A959" t="s">
        <v>606</v>
      </c>
      <c r="B959" t="s">
        <v>606</v>
      </c>
      <c r="C959" s="9">
        <v>3.7147071145635403E-2</v>
      </c>
      <c r="D959" s="21">
        <v>2.04973366636903</v>
      </c>
      <c r="E959" s="21">
        <v>4.6249377654891302E-2</v>
      </c>
      <c r="F959">
        <f>-LOG10(Table4[[#This Row],[Consortia FDR2]])</f>
        <v>1.334894106878787</v>
      </c>
      <c r="H959" s="14" t="s">
        <v>2022</v>
      </c>
      <c r="I959" s="1" t="s">
        <v>59</v>
      </c>
      <c r="J959" s="9">
        <v>1.1971102364076001</v>
      </c>
      <c r="K959" s="9">
        <v>4.7339781510004897E-2</v>
      </c>
      <c r="L959">
        <f>-LOG10(Table6[[#This Row],[Consortia FDR]])</f>
        <v>1.3247737508264164</v>
      </c>
    </row>
    <row r="960" spans="1:12" x14ac:dyDescent="0.35">
      <c r="A960" t="s">
        <v>1469</v>
      </c>
      <c r="B960" t="s">
        <v>930</v>
      </c>
      <c r="C960" s="9">
        <v>1.2939851140586401E-2</v>
      </c>
      <c r="D960" s="21">
        <v>1.30052684230974</v>
      </c>
      <c r="E960" s="21">
        <v>4.6336149557748001E-2</v>
      </c>
      <c r="F960">
        <f>-LOG10(Table4[[#This Row],[Consortia FDR2]])</f>
        <v>1.3340800580579193</v>
      </c>
      <c r="H960" s="14" t="s">
        <v>2140</v>
      </c>
      <c r="I960" s="1" t="s">
        <v>955</v>
      </c>
      <c r="J960" s="9">
        <v>-1.5636303353413901</v>
      </c>
      <c r="K960" s="9">
        <v>4.7339781510004897E-2</v>
      </c>
      <c r="L960">
        <f>-LOG10(Table6[[#This Row],[Consortia FDR]])</f>
        <v>1.3247737508264164</v>
      </c>
    </row>
    <row r="961" spans="1:12" x14ac:dyDescent="0.35">
      <c r="A961" t="s">
        <v>1441</v>
      </c>
      <c r="B961" t="s">
        <v>907</v>
      </c>
      <c r="C961" s="9">
        <v>1.06326861407406E-2</v>
      </c>
      <c r="D961" s="21">
        <v>1.6954739066854301</v>
      </c>
      <c r="E961" s="21">
        <v>4.63389666878549E-2</v>
      </c>
      <c r="F961">
        <f>-LOG10(Table4[[#This Row],[Consortia FDR2]])</f>
        <v>1.3340536547662878</v>
      </c>
      <c r="H961" s="14" t="s">
        <v>2217</v>
      </c>
      <c r="I961" s="1" t="s">
        <v>403</v>
      </c>
      <c r="J961" s="9">
        <v>1.4401470517952399</v>
      </c>
      <c r="K961" s="9">
        <v>4.7339781510004897E-2</v>
      </c>
      <c r="L961">
        <f>-LOG10(Table6[[#This Row],[Consortia FDR]])</f>
        <v>1.3247737508264164</v>
      </c>
    </row>
    <row r="962" spans="1:12" x14ac:dyDescent="0.35">
      <c r="A962" t="s">
        <v>2300</v>
      </c>
      <c r="B962" t="s">
        <v>1124</v>
      </c>
      <c r="C962" s="9">
        <v>3.51158662276988E-2</v>
      </c>
      <c r="D962" s="21">
        <v>1.19448040013747</v>
      </c>
      <c r="E962" s="21">
        <v>4.6379902864136201E-2</v>
      </c>
      <c r="F962">
        <f>-LOG10(Table4[[#This Row],[Consortia FDR2]])</f>
        <v>1.3336701652627969</v>
      </c>
      <c r="H962" s="14" t="s">
        <v>2268</v>
      </c>
      <c r="I962" s="1" t="s">
        <v>517</v>
      </c>
      <c r="J962" s="9">
        <v>-1.89258168738013</v>
      </c>
      <c r="K962" s="9">
        <v>4.7339781510004897E-2</v>
      </c>
      <c r="L962">
        <f>-LOG10(Table6[[#This Row],[Consortia FDR]])</f>
        <v>1.3247737508264164</v>
      </c>
    </row>
    <row r="963" spans="1:12" x14ac:dyDescent="0.35">
      <c r="A963" t="s">
        <v>603</v>
      </c>
      <c r="B963" t="s">
        <v>603</v>
      </c>
      <c r="C963" s="9">
        <v>3.65314284965821E-2</v>
      </c>
      <c r="D963" s="21">
        <v>-1.6358102639086001</v>
      </c>
      <c r="E963" s="21">
        <v>4.64102141717639E-2</v>
      </c>
      <c r="F963">
        <f>-LOG10(Table4[[#This Row],[Consortia FDR2]])</f>
        <v>1.3333864274137512</v>
      </c>
      <c r="H963" s="14" t="s">
        <v>2033</v>
      </c>
      <c r="I963" s="1" t="s">
        <v>843</v>
      </c>
      <c r="J963" s="9">
        <v>1.2444402124360501</v>
      </c>
      <c r="K963" s="9">
        <v>4.7502406779860701E-2</v>
      </c>
      <c r="L963">
        <f>-LOG10(Table6[[#This Row],[Consortia FDR]])</f>
        <v>1.3232843856439205</v>
      </c>
    </row>
    <row r="964" spans="1:12" x14ac:dyDescent="0.35">
      <c r="A964" t="s">
        <v>1324</v>
      </c>
      <c r="B964" t="s">
        <v>833</v>
      </c>
      <c r="C964" s="9">
        <v>1.9484906599099799E-3</v>
      </c>
      <c r="D964" s="21">
        <v>1.35685789614438</v>
      </c>
      <c r="E964" s="21">
        <v>4.64619118937981E-2</v>
      </c>
      <c r="F964">
        <f>-LOG10(Table4[[#This Row],[Consortia FDR2]])</f>
        <v>1.3329029230798546</v>
      </c>
      <c r="H964" s="14" t="s">
        <v>1311</v>
      </c>
      <c r="I964" s="1" t="s">
        <v>46</v>
      </c>
      <c r="J964" s="9">
        <v>1.4115236624918499</v>
      </c>
      <c r="K964" s="9">
        <v>4.7523702610525097E-2</v>
      </c>
      <c r="L964">
        <f>-LOG10(Table6[[#This Row],[Consortia FDR]])</f>
        <v>1.3230897304705318</v>
      </c>
    </row>
    <row r="965" spans="1:12" x14ac:dyDescent="0.35">
      <c r="A965" t="s">
        <v>2251</v>
      </c>
      <c r="B965" t="s">
        <v>480</v>
      </c>
      <c r="C965" s="9">
        <v>2.93189371585999E-2</v>
      </c>
      <c r="D965" s="21">
        <v>1.2114440367652</v>
      </c>
      <c r="E965" s="21">
        <v>4.6543323786089601E-2</v>
      </c>
      <c r="F965">
        <f>-LOG10(Table4[[#This Row],[Consortia FDR2]])</f>
        <v>1.3321426057846928</v>
      </c>
      <c r="H965" s="14" t="s">
        <v>2048</v>
      </c>
      <c r="I965" s="1" t="s">
        <v>864</v>
      </c>
      <c r="J965" s="9">
        <v>-1.5205645951059501</v>
      </c>
      <c r="K965" s="9">
        <v>4.7523702610525097E-2</v>
      </c>
      <c r="L965">
        <f>-LOG10(Table6[[#This Row],[Consortia FDR]])</f>
        <v>1.3230897304705318</v>
      </c>
    </row>
    <row r="966" spans="1:12" x14ac:dyDescent="0.35">
      <c r="A966" t="s">
        <v>2216</v>
      </c>
      <c r="B966" t="s">
        <v>18</v>
      </c>
      <c r="C966" s="9">
        <v>2.3813966135768899E-2</v>
      </c>
      <c r="D966" s="21">
        <v>-1.2226768018260501</v>
      </c>
      <c r="E966" s="21">
        <v>4.6595824913177701E-2</v>
      </c>
      <c r="F966">
        <f>-LOG10(Table4[[#This Row],[Consortia FDR2]])</f>
        <v>1.3316529952928338</v>
      </c>
      <c r="H966" s="14" t="s">
        <v>1518</v>
      </c>
      <c r="I966" s="1" t="s">
        <v>284</v>
      </c>
      <c r="J966" s="9">
        <v>1.3833009093644599</v>
      </c>
      <c r="K966" s="9">
        <v>4.7523702610525097E-2</v>
      </c>
      <c r="L966">
        <f>-LOG10(Table6[[#This Row],[Consortia FDR]])</f>
        <v>1.3230897304705318</v>
      </c>
    </row>
    <row r="967" spans="1:12" x14ac:dyDescent="0.35">
      <c r="A967" t="s">
        <v>2005</v>
      </c>
      <c r="B967" t="s">
        <v>813</v>
      </c>
      <c r="C967" s="9">
        <v>4.9363133659996297E-2</v>
      </c>
      <c r="D967" s="21">
        <v>-1.18367907091002</v>
      </c>
      <c r="E967" s="21">
        <v>4.6595824913177701E-2</v>
      </c>
      <c r="F967">
        <f>-LOG10(Table4[[#This Row],[Consortia FDR2]])</f>
        <v>1.3316529952928338</v>
      </c>
      <c r="H967" s="14" t="s">
        <v>1593</v>
      </c>
      <c r="I967" s="1" t="s">
        <v>371</v>
      </c>
      <c r="J967" s="9">
        <v>1.2915273215987</v>
      </c>
      <c r="K967" s="9">
        <v>4.7523702610525097E-2</v>
      </c>
      <c r="L967">
        <f>-LOG10(Table6[[#This Row],[Consortia FDR]])</f>
        <v>1.3230897304705318</v>
      </c>
    </row>
    <row r="968" spans="1:12" x14ac:dyDescent="0.35">
      <c r="A968" t="s">
        <v>2042</v>
      </c>
      <c r="B968" t="s">
        <v>855</v>
      </c>
      <c r="C968" s="9">
        <v>4.1829690774646197E-3</v>
      </c>
      <c r="D968" s="21">
        <v>1.3122421864072999</v>
      </c>
      <c r="E968" s="21">
        <v>4.6678396514324899E-2</v>
      </c>
      <c r="F968">
        <f>-LOG10(Table4[[#This Row],[Consortia FDR2]])</f>
        <v>1.3308840711558318</v>
      </c>
      <c r="H968" s="14" t="s">
        <v>2385</v>
      </c>
      <c r="I968" s="1" t="s">
        <v>752</v>
      </c>
      <c r="J968" s="9">
        <v>1.1721718789242599</v>
      </c>
      <c r="K968" s="9">
        <v>4.7523702610525097E-2</v>
      </c>
      <c r="L968">
        <f>-LOG10(Table6[[#This Row],[Consortia FDR]])</f>
        <v>1.3230897304705318</v>
      </c>
    </row>
    <row r="969" spans="1:12" x14ac:dyDescent="0.35">
      <c r="A969" t="s">
        <v>1599</v>
      </c>
      <c r="B969" t="s">
        <v>375</v>
      </c>
      <c r="C969" s="9">
        <v>2.2231321688472701E-2</v>
      </c>
      <c r="D969" s="21">
        <v>-1.5573132874515001</v>
      </c>
      <c r="E969" s="21">
        <v>4.6698271203645197E-2</v>
      </c>
      <c r="F969">
        <f>-LOG10(Table4[[#This Row],[Consortia FDR2]])</f>
        <v>1.3306991969631106</v>
      </c>
      <c r="H969" s="14" t="s">
        <v>1702</v>
      </c>
      <c r="I969" s="1" t="s">
        <v>1071</v>
      </c>
      <c r="J969" s="9">
        <v>1.2490952139804601</v>
      </c>
      <c r="K969" s="9">
        <v>4.7567781090406498E-2</v>
      </c>
      <c r="L969">
        <f>-LOG10(Table6[[#This Row],[Consortia FDR]])</f>
        <v>1.3226871067820751</v>
      </c>
    </row>
    <row r="970" spans="1:12" x14ac:dyDescent="0.35">
      <c r="A970" t="s">
        <v>2113</v>
      </c>
      <c r="B970" t="s">
        <v>229</v>
      </c>
      <c r="C970" s="9">
        <v>1.33660564453216E-2</v>
      </c>
      <c r="D970" s="21">
        <v>1.2674880380297899</v>
      </c>
      <c r="E970" s="21">
        <v>4.6880263032014001E-2</v>
      </c>
      <c r="F970">
        <f>-LOG10(Table4[[#This Row],[Consortia FDR2]])</f>
        <v>1.329009960278537</v>
      </c>
      <c r="H970" s="14" t="s">
        <v>1404</v>
      </c>
      <c r="I970" s="1" t="s">
        <v>149</v>
      </c>
      <c r="J970" s="9">
        <v>1.2426891609188699</v>
      </c>
      <c r="K970" s="9">
        <v>4.7688799360345598E-2</v>
      </c>
      <c r="L970">
        <f>-LOG10(Table6[[#This Row],[Consortia FDR]])</f>
        <v>1.3215836114671715</v>
      </c>
    </row>
    <row r="971" spans="1:12" x14ac:dyDescent="0.35">
      <c r="A971" t="s">
        <v>2245</v>
      </c>
      <c r="B971" t="s">
        <v>468</v>
      </c>
      <c r="C971" s="9">
        <v>2.84355366032088E-2</v>
      </c>
      <c r="D971" s="21">
        <v>-1.30381878727552</v>
      </c>
      <c r="E971" s="21">
        <v>4.6880263032014001E-2</v>
      </c>
      <c r="F971">
        <f>-LOG10(Table4[[#This Row],[Consortia FDR2]])</f>
        <v>1.329009960278537</v>
      </c>
      <c r="H971" s="14" t="s">
        <v>2179</v>
      </c>
      <c r="I971" s="1" t="s">
        <v>340</v>
      </c>
      <c r="J971" s="9">
        <v>2.2131858619162399</v>
      </c>
      <c r="K971" s="9">
        <v>4.7695575650908699E-2</v>
      </c>
      <c r="L971">
        <f>-LOG10(Table6[[#This Row],[Consortia FDR]])</f>
        <v>1.321521905226418</v>
      </c>
    </row>
    <row r="972" spans="1:12" x14ac:dyDescent="0.35">
      <c r="A972" t="s">
        <v>1958</v>
      </c>
      <c r="B972" t="s">
        <v>748</v>
      </c>
      <c r="C972" s="9">
        <v>4.6249377654891302E-2</v>
      </c>
      <c r="D972" s="21">
        <v>1.28573995411903</v>
      </c>
      <c r="E972" s="21">
        <v>4.6880263032014001E-2</v>
      </c>
      <c r="F972">
        <f>-LOG10(Table4[[#This Row],[Consortia FDR2]])</f>
        <v>1.329009960278537</v>
      </c>
      <c r="H972" s="14" t="s">
        <v>543</v>
      </c>
      <c r="I972" s="1" t="s">
        <v>543</v>
      </c>
      <c r="J972" s="9">
        <v>1.2723788490243</v>
      </c>
      <c r="K972" s="9">
        <v>4.7695575650908699E-2</v>
      </c>
      <c r="L972">
        <f>-LOG10(Table6[[#This Row],[Consortia FDR]])</f>
        <v>1.321521905226418</v>
      </c>
    </row>
    <row r="973" spans="1:12" x14ac:dyDescent="0.35">
      <c r="A973" t="s">
        <v>1641</v>
      </c>
      <c r="B973" t="s">
        <v>424</v>
      </c>
      <c r="C973" s="9">
        <v>2.5600811805878702E-2</v>
      </c>
      <c r="D973" s="21">
        <v>1.3963724514189699</v>
      </c>
      <c r="E973" s="21">
        <v>4.6949911384481603E-2</v>
      </c>
      <c r="F973">
        <f>-LOG10(Table4[[#This Row],[Consortia FDR2]])</f>
        <v>1.3283652231053669</v>
      </c>
      <c r="H973" s="14" t="s">
        <v>2204</v>
      </c>
      <c r="I973" s="1" t="s">
        <v>385</v>
      </c>
      <c r="J973" s="9">
        <v>1.2556209213087</v>
      </c>
      <c r="K973" s="9">
        <v>4.7722425721694703E-2</v>
      </c>
      <c r="L973">
        <f>-LOG10(Table6[[#This Row],[Consortia FDR]])</f>
        <v>1.3212774893358918</v>
      </c>
    </row>
    <row r="974" spans="1:12" x14ac:dyDescent="0.35">
      <c r="A974" t="s">
        <v>2356</v>
      </c>
      <c r="B974" t="s">
        <v>1203</v>
      </c>
      <c r="C974" s="9">
        <v>4.3479903100670202E-2</v>
      </c>
      <c r="D974" s="21">
        <v>1.3156228178318401</v>
      </c>
      <c r="E974" s="21">
        <v>4.7055436950694203E-2</v>
      </c>
      <c r="F974">
        <f>-LOG10(Table4[[#This Row],[Consortia FDR2]])</f>
        <v>1.3273901894255284</v>
      </c>
      <c r="H974" s="14" t="s">
        <v>2417</v>
      </c>
      <c r="I974" s="1" t="s">
        <v>806</v>
      </c>
      <c r="J974" s="9">
        <v>-1.4301948767228101</v>
      </c>
      <c r="K974" s="9">
        <v>4.7945262591347203E-2</v>
      </c>
      <c r="L974">
        <f>-LOG10(Table6[[#This Row],[Consortia FDR]])</f>
        <v>1.3192542984428293</v>
      </c>
    </row>
    <row r="975" spans="1:12" x14ac:dyDescent="0.35">
      <c r="A975" t="s">
        <v>2390</v>
      </c>
      <c r="B975" t="s">
        <v>762</v>
      </c>
      <c r="C975" s="9">
        <v>4.7055436950694203E-2</v>
      </c>
      <c r="D975" s="21">
        <v>1.27997749370096</v>
      </c>
      <c r="E975" s="21">
        <v>4.7055436950694203E-2</v>
      </c>
      <c r="F975">
        <f>-LOG10(Table4[[#This Row],[Consortia FDR2]])</f>
        <v>1.3273901894255284</v>
      </c>
      <c r="H975" s="14" t="s">
        <v>2283</v>
      </c>
      <c r="I975" s="1" t="s">
        <v>1099</v>
      </c>
      <c r="J975" s="9">
        <v>1.34020485933412</v>
      </c>
      <c r="K975" s="9">
        <v>4.8054132712328897E-2</v>
      </c>
      <c r="L975">
        <f>-LOG10(Table6[[#This Row],[Consortia FDR]])</f>
        <v>1.3182692565494536</v>
      </c>
    </row>
    <row r="976" spans="1:12" x14ac:dyDescent="0.35">
      <c r="A976" t="s">
        <v>2019</v>
      </c>
      <c r="B976" t="s">
        <v>830</v>
      </c>
      <c r="C976" s="9">
        <v>1.2859708526242299E-3</v>
      </c>
      <c r="D976" s="21">
        <v>1.29119768258006</v>
      </c>
      <c r="E976" s="21">
        <v>4.7057702652110601E-2</v>
      </c>
      <c r="F976">
        <f>-LOG10(Table4[[#This Row],[Consortia FDR2]])</f>
        <v>1.3273692788145952</v>
      </c>
      <c r="H976" s="14" t="s">
        <v>2111</v>
      </c>
      <c r="I976" s="1" t="s">
        <v>933</v>
      </c>
      <c r="J976" s="9">
        <v>1.2381364606987699</v>
      </c>
      <c r="K976" s="9">
        <v>4.8267628292060799E-2</v>
      </c>
      <c r="L976">
        <f>-LOG10(Table6[[#This Row],[Consortia FDR]])</f>
        <v>1.3163440404184348</v>
      </c>
    </row>
    <row r="977" spans="1:12" x14ac:dyDescent="0.35">
      <c r="A977" t="s">
        <v>1443</v>
      </c>
      <c r="B977" t="s">
        <v>908</v>
      </c>
      <c r="C977" s="9">
        <v>1.06938478485002E-2</v>
      </c>
      <c r="D977" s="21">
        <v>1.3656604274285</v>
      </c>
      <c r="E977" s="21">
        <v>4.7057702652110601E-2</v>
      </c>
      <c r="F977">
        <f>-LOG10(Table4[[#This Row],[Consortia FDR2]])</f>
        <v>1.3273692788145952</v>
      </c>
      <c r="H977" s="14" t="s">
        <v>2312</v>
      </c>
      <c r="I977" s="1" t="s">
        <v>610</v>
      </c>
      <c r="J977" s="9">
        <v>1.2577122224499799</v>
      </c>
      <c r="K977" s="9">
        <v>4.8267628292060799E-2</v>
      </c>
      <c r="L977">
        <f>-LOG10(Table6[[#This Row],[Consortia FDR]])</f>
        <v>1.3163440404184348</v>
      </c>
    </row>
    <row r="978" spans="1:12" x14ac:dyDescent="0.35">
      <c r="A978" t="s">
        <v>2391</v>
      </c>
      <c r="B978" t="s">
        <v>763</v>
      </c>
      <c r="C978" s="9">
        <v>4.7055436950694203E-2</v>
      </c>
      <c r="D978" s="21">
        <v>1.2780262288273401</v>
      </c>
      <c r="E978" s="21">
        <v>4.70769486620514E-2</v>
      </c>
      <c r="F978">
        <f>-LOG10(Table4[[#This Row],[Consortia FDR2]])</f>
        <v>1.3271916941331687</v>
      </c>
      <c r="H978" s="14" t="s">
        <v>2075</v>
      </c>
      <c r="I978" s="1" t="s">
        <v>159</v>
      </c>
      <c r="J978" s="9">
        <v>1.2438005784460899</v>
      </c>
      <c r="K978" s="9">
        <v>4.8443925098147801E-2</v>
      </c>
      <c r="L978">
        <f>-LOG10(Table6[[#This Row],[Consortia FDR]])</f>
        <v>1.3147606760284418</v>
      </c>
    </row>
    <row r="979" spans="1:12" x14ac:dyDescent="0.35">
      <c r="A979" t="s">
        <v>1453</v>
      </c>
      <c r="B979" t="s">
        <v>915</v>
      </c>
      <c r="C979" s="9">
        <v>1.1487313519013701E-2</v>
      </c>
      <c r="D979" s="21">
        <v>1.2445846251198101</v>
      </c>
      <c r="E979" s="21">
        <v>4.7267479836702299E-2</v>
      </c>
      <c r="F979">
        <f>-LOG10(Table4[[#This Row],[Consortia FDR2]])</f>
        <v>1.3254375523869686</v>
      </c>
      <c r="H979" s="14" t="s">
        <v>1090</v>
      </c>
      <c r="I979" s="1" t="s">
        <v>1090</v>
      </c>
      <c r="J979" s="9">
        <v>2.2873066608929502</v>
      </c>
      <c r="K979" s="9">
        <v>4.8497777211093197E-2</v>
      </c>
      <c r="L979">
        <f>-LOG10(Table6[[#This Row],[Consortia FDR]])</f>
        <v>1.3142781658735827</v>
      </c>
    </row>
    <row r="980" spans="1:12" x14ac:dyDescent="0.35">
      <c r="A980" t="s">
        <v>2253</v>
      </c>
      <c r="B980" t="s">
        <v>485</v>
      </c>
      <c r="C980" s="9">
        <v>2.93189371585999E-2</v>
      </c>
      <c r="D980" s="21">
        <v>-1.36407408629921</v>
      </c>
      <c r="E980" s="21">
        <v>4.7267479836702299E-2</v>
      </c>
      <c r="F980">
        <f>-LOG10(Table4[[#This Row],[Consortia FDR2]])</f>
        <v>1.3254375523869686</v>
      </c>
      <c r="H980" s="14" t="s">
        <v>2380</v>
      </c>
      <c r="I980" s="1" t="s">
        <v>741</v>
      </c>
      <c r="J980" s="9">
        <v>-1.2237906045921201</v>
      </c>
      <c r="K980" s="9">
        <v>4.86173069948257E-2</v>
      </c>
      <c r="L980">
        <f>-LOG10(Table6[[#This Row],[Consortia FDR]])</f>
        <v>1.3132091012244465</v>
      </c>
    </row>
    <row r="981" spans="1:12" x14ac:dyDescent="0.35">
      <c r="A981" t="s">
        <v>2192</v>
      </c>
      <c r="B981" t="s">
        <v>1007</v>
      </c>
      <c r="C981" s="9">
        <v>2.1444086544940798E-2</v>
      </c>
      <c r="D981" s="21">
        <v>-1.36582540679807</v>
      </c>
      <c r="E981" s="21">
        <v>4.7323287312522097E-2</v>
      </c>
      <c r="F981">
        <f>-LOG10(Table4[[#This Row],[Consortia FDR2]])</f>
        <v>1.324925094726668</v>
      </c>
      <c r="H981" s="14" t="s">
        <v>2208</v>
      </c>
      <c r="I981" s="1" t="s">
        <v>1024</v>
      </c>
      <c r="J981" s="9">
        <v>1.23027761225786</v>
      </c>
      <c r="K981" s="9">
        <v>4.87679730275863E-2</v>
      </c>
      <c r="L981">
        <f>-LOG10(Table6[[#This Row],[Consortia FDR]])</f>
        <v>1.3118652948744634</v>
      </c>
    </row>
    <row r="982" spans="1:12" x14ac:dyDescent="0.35">
      <c r="A982" t="s">
        <v>2017</v>
      </c>
      <c r="B982" t="s">
        <v>45</v>
      </c>
      <c r="C982" s="9">
        <v>1.1603082410884999E-3</v>
      </c>
      <c r="D982" s="21">
        <v>-2.9312642616237499</v>
      </c>
      <c r="E982" s="21">
        <v>4.7339781510004897E-2</v>
      </c>
      <c r="F982">
        <f>-LOG10(Table4[[#This Row],[Consortia FDR2]])</f>
        <v>1.3247737508264164</v>
      </c>
      <c r="H982" s="14" t="s">
        <v>2264</v>
      </c>
      <c r="I982" s="1" t="s">
        <v>505</v>
      </c>
      <c r="J982" s="9">
        <v>1.36099070315358</v>
      </c>
      <c r="K982" s="9">
        <v>4.8778019254537598E-2</v>
      </c>
      <c r="L982">
        <f>-LOG10(Table6[[#This Row],[Consortia FDR]])</f>
        <v>1.311775839206583</v>
      </c>
    </row>
    <row r="983" spans="1:12" x14ac:dyDescent="0.35">
      <c r="A983" t="s">
        <v>2022</v>
      </c>
      <c r="B983" t="s">
        <v>59</v>
      </c>
      <c r="C983" s="9">
        <v>1.9484906599099799E-3</v>
      </c>
      <c r="D983" s="21">
        <v>1.1971102364076001</v>
      </c>
      <c r="E983" s="21">
        <v>4.7339781510004897E-2</v>
      </c>
      <c r="F983">
        <f>-LOG10(Table4[[#This Row],[Consortia FDR2]])</f>
        <v>1.3247737508264164</v>
      </c>
      <c r="H983" s="14" t="s">
        <v>88</v>
      </c>
      <c r="I983" s="1" t="s">
        <v>88</v>
      </c>
      <c r="J983" s="9">
        <v>1.4389523061623399</v>
      </c>
      <c r="K983" s="9">
        <v>4.8790549778588599E-2</v>
      </c>
      <c r="L983">
        <f>-LOG10(Table6[[#This Row],[Consortia FDR]])</f>
        <v>1.3116642881705363</v>
      </c>
    </row>
    <row r="984" spans="1:12" x14ac:dyDescent="0.35">
      <c r="A984" t="s">
        <v>2140</v>
      </c>
      <c r="B984" t="s">
        <v>955</v>
      </c>
      <c r="C984" s="9">
        <v>1.6159637789289399E-2</v>
      </c>
      <c r="D984" s="21">
        <v>-1.5636303353413901</v>
      </c>
      <c r="E984" s="21">
        <v>4.7339781510004897E-2</v>
      </c>
      <c r="F984">
        <f>-LOG10(Table4[[#This Row],[Consortia FDR2]])</f>
        <v>1.3247737508264164</v>
      </c>
      <c r="H984" s="14" t="s">
        <v>2104</v>
      </c>
      <c r="I984" s="1" t="s">
        <v>216</v>
      </c>
      <c r="J984" s="9">
        <v>1.34720042378099</v>
      </c>
      <c r="K984" s="9">
        <v>4.8790549778588599E-2</v>
      </c>
      <c r="L984">
        <f>-LOG10(Table6[[#This Row],[Consortia FDR]])</f>
        <v>1.3116642881705363</v>
      </c>
    </row>
    <row r="985" spans="1:12" x14ac:dyDescent="0.35">
      <c r="A985" t="s">
        <v>2217</v>
      </c>
      <c r="B985" t="s">
        <v>403</v>
      </c>
      <c r="C985" s="9">
        <v>2.3941718020868499E-2</v>
      </c>
      <c r="D985" s="21">
        <v>1.4401470517952399</v>
      </c>
      <c r="E985" s="21">
        <v>4.7339781510004897E-2</v>
      </c>
      <c r="F985">
        <f>-LOG10(Table4[[#This Row],[Consortia FDR2]])</f>
        <v>1.3247737508264164</v>
      </c>
      <c r="H985" s="14" t="s">
        <v>2315</v>
      </c>
      <c r="I985" s="1" t="s">
        <v>624</v>
      </c>
      <c r="J985" s="9">
        <v>-1.3691299372749499</v>
      </c>
      <c r="K985" s="9">
        <v>4.8790549778588599E-2</v>
      </c>
      <c r="L985">
        <f>-LOG10(Table6[[#This Row],[Consortia FDR]])</f>
        <v>1.3116642881705363</v>
      </c>
    </row>
    <row r="986" spans="1:12" x14ac:dyDescent="0.35">
      <c r="A986" t="s">
        <v>2268</v>
      </c>
      <c r="B986" t="s">
        <v>517</v>
      </c>
      <c r="C986" s="9">
        <v>3.1144222803532299E-2</v>
      </c>
      <c r="D986" s="21">
        <v>-1.89258168738013</v>
      </c>
      <c r="E986" s="21">
        <v>4.7339781510004897E-2</v>
      </c>
      <c r="F986">
        <f>-LOG10(Table4[[#This Row],[Consortia FDR2]])</f>
        <v>1.3247737508264164</v>
      </c>
      <c r="H986" s="14" t="s">
        <v>2117</v>
      </c>
      <c r="I986" s="1" t="s">
        <v>233</v>
      </c>
      <c r="J986" s="9">
        <v>1.3238905610298499</v>
      </c>
      <c r="K986" s="9">
        <v>4.8828680917403E-2</v>
      </c>
      <c r="L986">
        <f>-LOG10(Table6[[#This Row],[Consortia FDR]])</f>
        <v>1.3113250078074368</v>
      </c>
    </row>
    <row r="987" spans="1:12" x14ac:dyDescent="0.35">
      <c r="A987" t="s">
        <v>2033</v>
      </c>
      <c r="B987" t="s">
        <v>843</v>
      </c>
      <c r="C987" s="9">
        <v>3.3736626608210701E-3</v>
      </c>
      <c r="D987" s="21">
        <v>1.2444402124360501</v>
      </c>
      <c r="E987" s="21">
        <v>4.7502406779860701E-2</v>
      </c>
      <c r="F987">
        <f>-LOG10(Table4[[#This Row],[Consortia FDR2]])</f>
        <v>1.3232843856439205</v>
      </c>
      <c r="H987" s="14" t="s">
        <v>1642</v>
      </c>
      <c r="I987" s="1" t="s">
        <v>1041</v>
      </c>
      <c r="J987" s="9">
        <v>1.5303536044774</v>
      </c>
      <c r="K987" s="9">
        <v>4.8828680917403E-2</v>
      </c>
      <c r="L987">
        <f>-LOG10(Table6[[#This Row],[Consortia FDR]])</f>
        <v>1.3113250078074368</v>
      </c>
    </row>
    <row r="988" spans="1:12" x14ac:dyDescent="0.35">
      <c r="A988" t="s">
        <v>1311</v>
      </c>
      <c r="B988" t="s">
        <v>46</v>
      </c>
      <c r="C988" s="9">
        <v>1.2859708526242299E-3</v>
      </c>
      <c r="D988" s="21">
        <v>1.4115236624918499</v>
      </c>
      <c r="E988" s="21">
        <v>4.7523702610525097E-2</v>
      </c>
      <c r="F988">
        <f>-LOG10(Table4[[#This Row],[Consortia FDR2]])</f>
        <v>1.3230897304705318</v>
      </c>
      <c r="H988" s="14" t="s">
        <v>2278</v>
      </c>
      <c r="I988" s="1" t="s">
        <v>550</v>
      </c>
      <c r="J988" s="9">
        <v>-1.8460001085805999</v>
      </c>
      <c r="K988" s="9">
        <v>4.8828680917403E-2</v>
      </c>
      <c r="L988">
        <f>-LOG10(Table6[[#This Row],[Consortia FDR]])</f>
        <v>1.3113250078074368</v>
      </c>
    </row>
    <row r="989" spans="1:12" x14ac:dyDescent="0.35">
      <c r="A989" t="s">
        <v>2048</v>
      </c>
      <c r="B989" t="s">
        <v>864</v>
      </c>
      <c r="C989" s="9">
        <v>4.9584426514745397E-3</v>
      </c>
      <c r="D989" s="21">
        <v>-1.5205645951059501</v>
      </c>
      <c r="E989" s="21">
        <v>4.7523702610525097E-2</v>
      </c>
      <c r="F989">
        <f>-LOG10(Table4[[#This Row],[Consortia FDR2]])</f>
        <v>1.3230897304705318</v>
      </c>
      <c r="H989" s="14" t="s">
        <v>1784</v>
      </c>
      <c r="I989" s="1" t="s">
        <v>587</v>
      </c>
      <c r="J989" s="9">
        <v>1.39529470764635</v>
      </c>
      <c r="K989" s="9">
        <v>4.8828680917403E-2</v>
      </c>
      <c r="L989">
        <f>-LOG10(Table6[[#This Row],[Consortia FDR]])</f>
        <v>1.3113250078074368</v>
      </c>
    </row>
    <row r="990" spans="1:12" x14ac:dyDescent="0.35">
      <c r="A990" t="s">
        <v>1518</v>
      </c>
      <c r="B990" t="s">
        <v>284</v>
      </c>
      <c r="C990" s="9">
        <v>1.6548967221671498E-2</v>
      </c>
      <c r="D990" s="21">
        <v>1.3833009093644599</v>
      </c>
      <c r="E990" s="21">
        <v>4.7523702610525097E-2</v>
      </c>
      <c r="F990">
        <f>-LOG10(Table4[[#This Row],[Consortia FDR2]])</f>
        <v>1.3230897304705318</v>
      </c>
      <c r="H990" s="14" t="s">
        <v>2176</v>
      </c>
      <c r="I990" s="1" t="s">
        <v>333</v>
      </c>
      <c r="J990" s="9">
        <v>1.21192024626288</v>
      </c>
      <c r="K990" s="9">
        <v>4.8842153379832901E-2</v>
      </c>
      <c r="L990">
        <f>-LOG10(Table6[[#This Row],[Consortia FDR]])</f>
        <v>1.3112051968900802</v>
      </c>
    </row>
    <row r="991" spans="1:12" x14ac:dyDescent="0.35">
      <c r="A991" t="s">
        <v>1593</v>
      </c>
      <c r="B991" t="s">
        <v>371</v>
      </c>
      <c r="C991" s="9">
        <v>2.1883060252297699E-2</v>
      </c>
      <c r="D991" s="21">
        <v>1.2915273215987</v>
      </c>
      <c r="E991" s="21">
        <v>4.7523702610525097E-2</v>
      </c>
      <c r="F991">
        <f>-LOG10(Table4[[#This Row],[Consortia FDR2]])</f>
        <v>1.3230897304705318</v>
      </c>
      <c r="H991" s="14" t="s">
        <v>2063</v>
      </c>
      <c r="I991" s="1" t="s">
        <v>880</v>
      </c>
      <c r="J991" s="9">
        <v>1.5182122710452799</v>
      </c>
      <c r="K991" s="9">
        <v>4.8878369403843901E-2</v>
      </c>
      <c r="L991">
        <f>-LOG10(Table6[[#This Row],[Consortia FDR]])</f>
        <v>1.3108832907099552</v>
      </c>
    </row>
    <row r="992" spans="1:12" x14ac:dyDescent="0.35">
      <c r="A992" t="s">
        <v>2385</v>
      </c>
      <c r="B992" t="s">
        <v>752</v>
      </c>
      <c r="C992" s="9">
        <v>4.64102141717639E-2</v>
      </c>
      <c r="D992" s="21">
        <v>1.1721718789242599</v>
      </c>
      <c r="E992" s="21">
        <v>4.7523702610525097E-2</v>
      </c>
      <c r="F992">
        <f>-LOG10(Table4[[#This Row],[Consortia FDR2]])</f>
        <v>1.3230897304705318</v>
      </c>
      <c r="H992" s="14" t="s">
        <v>1500</v>
      </c>
      <c r="I992" s="1" t="s">
        <v>948</v>
      </c>
      <c r="J992" s="9">
        <v>2.4569655494910201</v>
      </c>
      <c r="K992" s="9">
        <v>4.8878369403843901E-2</v>
      </c>
      <c r="L992">
        <f>-LOG10(Table6[[#This Row],[Consortia FDR]])</f>
        <v>1.3108832907099552</v>
      </c>
    </row>
    <row r="993" spans="1:12" x14ac:dyDescent="0.35">
      <c r="A993" t="s">
        <v>1702</v>
      </c>
      <c r="B993" t="s">
        <v>1071</v>
      </c>
      <c r="C993" s="9">
        <v>3.0480280618348E-2</v>
      </c>
      <c r="D993" s="21">
        <v>1.2490952139804601</v>
      </c>
      <c r="E993" s="21">
        <v>4.7567781090406498E-2</v>
      </c>
      <c r="F993">
        <f>-LOG10(Table4[[#This Row],[Consortia FDR2]])</f>
        <v>1.3226871067820751</v>
      </c>
      <c r="H993" s="14" t="s">
        <v>2219</v>
      </c>
      <c r="I993" s="1" t="s">
        <v>407</v>
      </c>
      <c r="J993" s="9">
        <v>-1.2574141453653001</v>
      </c>
      <c r="K993" s="9">
        <v>4.8891329017404797E-2</v>
      </c>
      <c r="L993">
        <f>-LOG10(Table6[[#This Row],[Consortia FDR]])</f>
        <v>1.3107681571096488</v>
      </c>
    </row>
    <row r="994" spans="1:12" x14ac:dyDescent="0.35">
      <c r="A994" t="s">
        <v>1404</v>
      </c>
      <c r="B994" t="s">
        <v>149</v>
      </c>
      <c r="C994" s="9">
        <v>6.9535754753748498E-3</v>
      </c>
      <c r="D994" s="21">
        <v>1.2426891609188699</v>
      </c>
      <c r="E994" s="21">
        <v>4.7688799360345598E-2</v>
      </c>
      <c r="F994">
        <f>-LOG10(Table4[[#This Row],[Consortia FDR2]])</f>
        <v>1.3215836114671715</v>
      </c>
      <c r="H994" s="14" t="s">
        <v>2031</v>
      </c>
      <c r="I994" s="1" t="s">
        <v>839</v>
      </c>
      <c r="J994" s="9">
        <v>-1.58721028787487</v>
      </c>
      <c r="K994" s="9">
        <v>4.8918093699828698E-2</v>
      </c>
      <c r="L994">
        <f>-LOG10(Table6[[#This Row],[Consortia FDR]])</f>
        <v>1.3105304754251279</v>
      </c>
    </row>
    <row r="995" spans="1:12" x14ac:dyDescent="0.35">
      <c r="A995" t="s">
        <v>2179</v>
      </c>
      <c r="B995" t="s">
        <v>340</v>
      </c>
      <c r="C995" s="9">
        <v>1.9183330757127501E-2</v>
      </c>
      <c r="D995" s="21">
        <v>2.2131858619162399</v>
      </c>
      <c r="E995" s="21">
        <v>4.7695575650908699E-2</v>
      </c>
      <c r="F995">
        <f>-LOG10(Table4[[#This Row],[Consortia FDR2]])</f>
        <v>1.321521905226418</v>
      </c>
      <c r="H995" s="14" t="s">
        <v>1340</v>
      </c>
      <c r="I995" s="1" t="s">
        <v>847</v>
      </c>
      <c r="J995" s="9">
        <v>1.27907295548561</v>
      </c>
      <c r="K995" s="9">
        <v>4.8918093699828698E-2</v>
      </c>
      <c r="L995">
        <f>-LOG10(Table6[[#This Row],[Consortia FDR]])</f>
        <v>1.3105304754251279</v>
      </c>
    </row>
    <row r="996" spans="1:12" x14ac:dyDescent="0.35">
      <c r="A996" t="s">
        <v>543</v>
      </c>
      <c r="B996" t="s">
        <v>543</v>
      </c>
      <c r="C996" s="9">
        <v>3.2281915651248903E-2</v>
      </c>
      <c r="D996" s="21">
        <v>1.2723788490243</v>
      </c>
      <c r="E996" s="21">
        <v>4.7695575650908699E-2</v>
      </c>
      <c r="F996">
        <f>-LOG10(Table4[[#This Row],[Consortia FDR2]])</f>
        <v>1.321521905226418</v>
      </c>
      <c r="H996" s="14" t="s">
        <v>2046</v>
      </c>
      <c r="I996" s="1" t="s">
        <v>860</v>
      </c>
      <c r="J996" s="9">
        <v>-1.32948113684566</v>
      </c>
      <c r="K996" s="9">
        <v>4.8918093699828698E-2</v>
      </c>
      <c r="L996">
        <f>-LOG10(Table6[[#This Row],[Consortia FDR]])</f>
        <v>1.3105304754251279</v>
      </c>
    </row>
    <row r="997" spans="1:12" x14ac:dyDescent="0.35">
      <c r="A997" t="s">
        <v>2204</v>
      </c>
      <c r="B997" t="s">
        <v>385</v>
      </c>
      <c r="C997" s="9">
        <v>2.22983963363577E-2</v>
      </c>
      <c r="D997" s="21">
        <v>1.2556209213087</v>
      </c>
      <c r="E997" s="21">
        <v>4.7722425721694703E-2</v>
      </c>
      <c r="F997">
        <f>-LOG10(Table4[[#This Row],[Consortia FDR2]])</f>
        <v>1.3212774893358918</v>
      </c>
      <c r="H997" s="14" t="s">
        <v>2144</v>
      </c>
      <c r="I997" s="1" t="s">
        <v>281</v>
      </c>
      <c r="J997" s="9">
        <v>1.2799045411055501</v>
      </c>
      <c r="K997" s="9">
        <v>4.8918093699828698E-2</v>
      </c>
      <c r="L997">
        <f>-LOG10(Table6[[#This Row],[Consortia FDR]])</f>
        <v>1.3105304754251279</v>
      </c>
    </row>
    <row r="998" spans="1:12" x14ac:dyDescent="0.35">
      <c r="A998" t="s">
        <v>2417</v>
      </c>
      <c r="B998" t="s">
        <v>806</v>
      </c>
      <c r="C998" s="9">
        <v>4.8918093699828698E-2</v>
      </c>
      <c r="D998" s="21">
        <v>-1.4301948767228101</v>
      </c>
      <c r="E998" s="21">
        <v>4.7945262591347203E-2</v>
      </c>
      <c r="F998">
        <f>-LOG10(Table4[[#This Row],[Consortia FDR2]])</f>
        <v>1.3192542984428293</v>
      </c>
      <c r="H998" s="14" t="s">
        <v>2249</v>
      </c>
      <c r="I998" s="1" t="s">
        <v>476</v>
      </c>
      <c r="J998" s="9">
        <v>1.3170539615329</v>
      </c>
      <c r="K998" s="9">
        <v>4.8918093699828698E-2</v>
      </c>
      <c r="L998">
        <f>-LOG10(Table6[[#This Row],[Consortia FDR]])</f>
        <v>1.3105304754251279</v>
      </c>
    </row>
    <row r="999" spans="1:12" x14ac:dyDescent="0.35">
      <c r="A999" t="s">
        <v>2283</v>
      </c>
      <c r="B999" t="s">
        <v>1099</v>
      </c>
      <c r="C999" s="9">
        <v>3.3197992529728299E-2</v>
      </c>
      <c r="D999" s="21">
        <v>1.34020485933412</v>
      </c>
      <c r="E999" s="21">
        <v>4.8054132712328897E-2</v>
      </c>
      <c r="F999">
        <f>-LOG10(Table4[[#This Row],[Consortia FDR2]])</f>
        <v>1.3182692565494536</v>
      </c>
      <c r="H999" s="14" t="s">
        <v>2267</v>
      </c>
      <c r="I999" s="1" t="s">
        <v>20</v>
      </c>
      <c r="J999" s="9">
        <v>1.2558568910848</v>
      </c>
      <c r="K999" s="9">
        <v>4.8918093699828698E-2</v>
      </c>
      <c r="L999">
        <f>-LOG10(Table6[[#This Row],[Consortia FDR]])</f>
        <v>1.3105304754251279</v>
      </c>
    </row>
    <row r="1000" spans="1:12" x14ac:dyDescent="0.35">
      <c r="A1000" t="s">
        <v>2111</v>
      </c>
      <c r="B1000" t="s">
        <v>933</v>
      </c>
      <c r="C1000" s="9">
        <v>1.32879814391048E-2</v>
      </c>
      <c r="D1000" s="21">
        <v>1.2381364606987699</v>
      </c>
      <c r="E1000" s="21">
        <v>4.8267628292060799E-2</v>
      </c>
      <c r="F1000">
        <f>-LOG10(Table4[[#This Row],[Consortia FDR2]])</f>
        <v>1.3163440404184348</v>
      </c>
      <c r="H1000" s="14" t="s">
        <v>2277</v>
      </c>
      <c r="I1000" s="1" t="s">
        <v>548</v>
      </c>
      <c r="J1000" s="9">
        <v>1.47482450937201</v>
      </c>
      <c r="K1000" s="9">
        <v>4.8918093699828698E-2</v>
      </c>
      <c r="L1000">
        <f>-LOG10(Table6[[#This Row],[Consortia FDR]])</f>
        <v>1.3105304754251279</v>
      </c>
    </row>
    <row r="1001" spans="1:12" x14ac:dyDescent="0.35">
      <c r="A1001" t="s">
        <v>2312</v>
      </c>
      <c r="B1001" t="s">
        <v>610</v>
      </c>
      <c r="C1001" s="9">
        <v>3.7359512558694401E-2</v>
      </c>
      <c r="D1001" s="21">
        <v>1.2577122224499799</v>
      </c>
      <c r="E1001" s="21">
        <v>4.8267628292060799E-2</v>
      </c>
      <c r="F1001">
        <f>-LOG10(Table4[[#This Row],[Consortia FDR2]])</f>
        <v>1.3163440404184348</v>
      </c>
      <c r="H1001" s="14" t="s">
        <v>1766</v>
      </c>
      <c r="I1001" s="1" t="s">
        <v>1109</v>
      </c>
      <c r="J1001" s="9">
        <v>1.1878303692162999</v>
      </c>
      <c r="K1001" s="9">
        <v>4.8918093699828698E-2</v>
      </c>
      <c r="L1001">
        <f>-LOG10(Table6[[#This Row],[Consortia FDR]])</f>
        <v>1.3105304754251279</v>
      </c>
    </row>
    <row r="1002" spans="1:12" x14ac:dyDescent="0.35">
      <c r="A1002" t="s">
        <v>2075</v>
      </c>
      <c r="B1002" t="s">
        <v>159</v>
      </c>
      <c r="C1002" s="9">
        <v>7.2259378069034399E-3</v>
      </c>
      <c r="D1002" s="21">
        <v>1.2438005784460899</v>
      </c>
      <c r="E1002" s="21">
        <v>4.8443925098147801E-2</v>
      </c>
      <c r="F1002">
        <f>-LOG10(Table4[[#This Row],[Consortia FDR2]])</f>
        <v>1.3147606760284418</v>
      </c>
      <c r="H1002" s="14" t="s">
        <v>2316</v>
      </c>
      <c r="I1002" s="1" t="s">
        <v>625</v>
      </c>
      <c r="J1002" s="9">
        <v>-1.43368151776436</v>
      </c>
      <c r="K1002" s="9">
        <v>4.8918093699828698E-2</v>
      </c>
      <c r="L1002">
        <f>-LOG10(Table6[[#This Row],[Consortia FDR]])</f>
        <v>1.3105304754251279</v>
      </c>
    </row>
    <row r="1003" spans="1:12" x14ac:dyDescent="0.35">
      <c r="A1003" t="s">
        <v>1090</v>
      </c>
      <c r="B1003" t="s">
        <v>1090</v>
      </c>
      <c r="C1003" s="9">
        <v>3.1885492307638499E-2</v>
      </c>
      <c r="D1003" s="21">
        <v>2.2873066608929502</v>
      </c>
      <c r="E1003" s="21">
        <v>4.8497777211093197E-2</v>
      </c>
      <c r="F1003">
        <f>-LOG10(Table4[[#This Row],[Consortia FDR2]])</f>
        <v>1.3142781658735827</v>
      </c>
      <c r="H1003" s="14" t="s">
        <v>2202</v>
      </c>
      <c r="I1003" s="1" t="s">
        <v>1019</v>
      </c>
      <c r="J1003" s="9">
        <v>1.19892111828016</v>
      </c>
      <c r="K1003" s="9">
        <v>4.8962781304759798E-2</v>
      </c>
      <c r="L1003">
        <f>-LOG10(Table6[[#This Row],[Consortia FDR]])</f>
        <v>1.3101339202946478</v>
      </c>
    </row>
    <row r="1004" spans="1:12" x14ac:dyDescent="0.35">
      <c r="A1004" t="s">
        <v>2380</v>
      </c>
      <c r="B1004" t="s">
        <v>741</v>
      </c>
      <c r="C1004" s="9">
        <v>4.5764218736255198E-2</v>
      </c>
      <c r="D1004" s="21">
        <v>-1.2237906045921201</v>
      </c>
      <c r="E1004" s="21">
        <v>4.86173069948257E-2</v>
      </c>
      <c r="F1004">
        <f>-LOG10(Table4[[#This Row],[Consortia FDR2]])</f>
        <v>1.3132091012244465</v>
      </c>
      <c r="H1004" s="14" t="s">
        <v>2406</v>
      </c>
      <c r="I1004" s="1" t="s">
        <v>784</v>
      </c>
      <c r="J1004" s="9">
        <v>-1.35043375039431</v>
      </c>
      <c r="K1004" s="9">
        <v>4.8962781304759798E-2</v>
      </c>
      <c r="L1004">
        <f>-LOG10(Table6[[#This Row],[Consortia FDR]])</f>
        <v>1.3101339202946478</v>
      </c>
    </row>
    <row r="1005" spans="1:12" x14ac:dyDescent="0.35">
      <c r="A1005" t="s">
        <v>2208</v>
      </c>
      <c r="B1005" t="s">
        <v>1024</v>
      </c>
      <c r="C1005" s="9">
        <v>2.2591679011785701E-2</v>
      </c>
      <c r="D1005" s="21">
        <v>1.23027761225786</v>
      </c>
      <c r="E1005" s="21">
        <v>4.87679730275863E-2</v>
      </c>
      <c r="F1005">
        <f>-LOG10(Table4[[#This Row],[Consortia FDR2]])</f>
        <v>1.3118652948744634</v>
      </c>
      <c r="H1005" s="14" t="s">
        <v>1508</v>
      </c>
      <c r="I1005" s="1" t="s">
        <v>266</v>
      </c>
      <c r="J1005" s="9">
        <v>1.1735504127279299</v>
      </c>
      <c r="K1005" s="9">
        <v>4.9030540654444399E-2</v>
      </c>
      <c r="L1005">
        <f>-LOG10(Table6[[#This Row],[Consortia FDR]])</f>
        <v>1.3095333178093542</v>
      </c>
    </row>
    <row r="1006" spans="1:12" x14ac:dyDescent="0.35">
      <c r="A1006" t="s">
        <v>2264</v>
      </c>
      <c r="B1006" t="s">
        <v>505</v>
      </c>
      <c r="C1006" s="9">
        <v>3.0509289228879501E-2</v>
      </c>
      <c r="D1006" s="21">
        <v>1.36099070315358</v>
      </c>
      <c r="E1006" s="21">
        <v>4.8778019254537598E-2</v>
      </c>
      <c r="F1006">
        <f>-LOG10(Table4[[#This Row],[Consortia FDR2]])</f>
        <v>1.311775839206583</v>
      </c>
      <c r="H1006" s="14" t="s">
        <v>2384</v>
      </c>
      <c r="I1006" s="1" t="s">
        <v>1243</v>
      </c>
      <c r="J1006" s="9">
        <v>1.71813059615047</v>
      </c>
      <c r="K1006" s="9">
        <v>4.9060243801512901E-2</v>
      </c>
      <c r="L1006">
        <f>-LOG10(Table6[[#This Row],[Consortia FDR]])</f>
        <v>1.3092702979276631</v>
      </c>
    </row>
    <row r="1007" spans="1:12" x14ac:dyDescent="0.35">
      <c r="A1007" t="s">
        <v>88</v>
      </c>
      <c r="B1007" t="s">
        <v>88</v>
      </c>
      <c r="C1007" s="9">
        <v>4.0741598031202196E-3</v>
      </c>
      <c r="D1007" s="21">
        <v>1.4389523061623399</v>
      </c>
      <c r="E1007" s="21">
        <v>4.8790549778588599E-2</v>
      </c>
      <c r="F1007">
        <f>-LOG10(Table4[[#This Row],[Consortia FDR2]])</f>
        <v>1.3116642881705363</v>
      </c>
      <c r="H1007" s="14" t="s">
        <v>2265</v>
      </c>
      <c r="I1007" s="1" t="s">
        <v>508</v>
      </c>
      <c r="J1007" s="9">
        <v>1.4638325594250601</v>
      </c>
      <c r="K1007" s="9">
        <v>4.9292193699555703E-2</v>
      </c>
      <c r="L1007">
        <f>-LOG10(Table6[[#This Row],[Consortia FDR]])</f>
        <v>1.3072218535756077</v>
      </c>
    </row>
    <row r="1008" spans="1:12" x14ac:dyDescent="0.35">
      <c r="A1008" t="s">
        <v>2104</v>
      </c>
      <c r="B1008" t="s">
        <v>216</v>
      </c>
      <c r="C1008" s="9">
        <v>1.24298162909494E-2</v>
      </c>
      <c r="D1008" s="21">
        <v>1.34720042378099</v>
      </c>
      <c r="E1008" s="21">
        <v>4.8790549778588599E-2</v>
      </c>
      <c r="F1008">
        <f>-LOG10(Table4[[#This Row],[Consortia FDR2]])</f>
        <v>1.3116642881705363</v>
      </c>
      <c r="H1008" s="14" t="s">
        <v>1825</v>
      </c>
      <c r="I1008" s="1" t="s">
        <v>620</v>
      </c>
      <c r="J1008" s="9">
        <v>1.28953124698913</v>
      </c>
      <c r="K1008" s="9">
        <v>4.9363133659996297E-2</v>
      </c>
      <c r="L1008">
        <f>-LOG10(Table6[[#This Row],[Consortia FDR]])</f>
        <v>1.3065972783093678</v>
      </c>
    </row>
    <row r="1009" spans="1:12" x14ac:dyDescent="0.35">
      <c r="A1009" t="s">
        <v>2315</v>
      </c>
      <c r="B1009" t="s">
        <v>624</v>
      </c>
      <c r="C1009" s="9">
        <v>3.7831503894271201E-2</v>
      </c>
      <c r="D1009" s="21">
        <v>-1.3691299372749499</v>
      </c>
      <c r="E1009" s="21">
        <v>4.8790549778588599E-2</v>
      </c>
      <c r="F1009">
        <f>-LOG10(Table4[[#This Row],[Consortia FDR2]])</f>
        <v>1.3116642881705363</v>
      </c>
      <c r="H1009" s="14" t="s">
        <v>1843</v>
      </c>
      <c r="I1009" s="1" t="s">
        <v>1161</v>
      </c>
      <c r="J1009" s="9">
        <v>1.2200349957019601</v>
      </c>
      <c r="K1009" s="9">
        <v>4.9372667938427303E-2</v>
      </c>
      <c r="L1009">
        <f>-LOG10(Table6[[#This Row],[Consortia FDR]])</f>
        <v>1.3065134042848021</v>
      </c>
    </row>
    <row r="1010" spans="1:12" x14ac:dyDescent="0.35">
      <c r="A1010" t="s">
        <v>2117</v>
      </c>
      <c r="B1010" t="s">
        <v>233</v>
      </c>
      <c r="C1010" s="9">
        <v>1.3723116332786001E-2</v>
      </c>
      <c r="D1010" s="21">
        <v>1.3238905610298499</v>
      </c>
      <c r="E1010" s="21">
        <v>4.8828680917403E-2</v>
      </c>
      <c r="F1010">
        <f>-LOG10(Table4[[#This Row],[Consortia FDR2]])</f>
        <v>1.3113250078074368</v>
      </c>
      <c r="H1010" s="14" t="s">
        <v>1779</v>
      </c>
      <c r="I1010" s="1" t="s">
        <v>580</v>
      </c>
      <c r="J1010" s="9">
        <v>1.7481077180828599</v>
      </c>
      <c r="K1010" s="9">
        <v>4.9493252469806299E-2</v>
      </c>
      <c r="L1010">
        <f>-LOG10(Table6[[#This Row],[Consortia FDR]])</f>
        <v>1.305454005407354</v>
      </c>
    </row>
    <row r="1011" spans="1:12" x14ac:dyDescent="0.35">
      <c r="A1011" t="s">
        <v>1642</v>
      </c>
      <c r="B1011" t="s">
        <v>1041</v>
      </c>
      <c r="C1011" s="9">
        <v>2.56417803192843E-2</v>
      </c>
      <c r="D1011" s="21">
        <v>1.5303536044774</v>
      </c>
      <c r="E1011" s="21">
        <v>4.8828680917403E-2</v>
      </c>
      <c r="F1011">
        <f>-LOG10(Table4[[#This Row],[Consortia FDR2]])</f>
        <v>1.3113250078074368</v>
      </c>
      <c r="H1011" s="14" t="s">
        <v>2400</v>
      </c>
      <c r="I1011" s="1" t="s">
        <v>775</v>
      </c>
      <c r="J1011" s="9">
        <v>-1.70528938143956</v>
      </c>
      <c r="K1011" s="9">
        <v>4.9552703379485502E-2</v>
      </c>
      <c r="L1011">
        <f>-LOG10(Table6[[#This Row],[Consortia FDR]])</f>
        <v>1.3049326473186336</v>
      </c>
    </row>
    <row r="1012" spans="1:12" x14ac:dyDescent="0.35">
      <c r="A1012" t="s">
        <v>2278</v>
      </c>
      <c r="B1012" t="s">
        <v>550</v>
      </c>
      <c r="C1012" s="9">
        <v>3.2767228685187201E-2</v>
      </c>
      <c r="D1012" s="21">
        <v>-1.8460001085805999</v>
      </c>
      <c r="E1012" s="21">
        <v>4.8828680917403E-2</v>
      </c>
      <c r="F1012">
        <f>-LOG10(Table4[[#This Row],[Consortia FDR2]])</f>
        <v>1.3113250078074368</v>
      </c>
      <c r="H1012" s="14" t="s">
        <v>1098</v>
      </c>
      <c r="I1012" s="1" t="s">
        <v>1098</v>
      </c>
      <c r="J1012" s="9">
        <v>1.30689326691357</v>
      </c>
      <c r="K1012" s="9">
        <v>4.9567663035619401E-2</v>
      </c>
      <c r="L1012">
        <f>-LOG10(Table6[[#This Row],[Consortia FDR]])</f>
        <v>1.3048015562745943</v>
      </c>
    </row>
    <row r="1013" spans="1:12" x14ac:dyDescent="0.35">
      <c r="A1013" t="s">
        <v>1784</v>
      </c>
      <c r="B1013" t="s">
        <v>587</v>
      </c>
      <c r="C1013" s="9">
        <v>3.5079235467814197E-2</v>
      </c>
      <c r="D1013" s="21">
        <v>1.39529470764635</v>
      </c>
      <c r="E1013" s="21">
        <v>4.8828680917403E-2</v>
      </c>
      <c r="F1013">
        <f>-LOG10(Table4[[#This Row],[Consortia FDR2]])</f>
        <v>1.3113250078074368</v>
      </c>
      <c r="H1013" s="14" t="s">
        <v>2287</v>
      </c>
      <c r="I1013" s="1" t="s">
        <v>1104</v>
      </c>
      <c r="J1013" s="9">
        <v>-1.64853463544048</v>
      </c>
      <c r="K1013" s="9">
        <v>4.9790996277842503E-2</v>
      </c>
      <c r="L1013">
        <f>-LOG10(Table6[[#This Row],[Consortia FDR]])</f>
        <v>1.3028491837538507</v>
      </c>
    </row>
    <row r="1014" spans="1:12" x14ac:dyDescent="0.35">
      <c r="A1014" t="s">
        <v>2176</v>
      </c>
      <c r="B1014" t="s">
        <v>333</v>
      </c>
      <c r="C1014" s="9">
        <v>1.8883770446841999E-2</v>
      </c>
      <c r="D1014" s="21">
        <v>1.21192024626288</v>
      </c>
      <c r="E1014" s="21">
        <v>4.8842153379832901E-2</v>
      </c>
      <c r="F1014">
        <f>-LOG10(Table4[[#This Row],[Consortia FDR2]])</f>
        <v>1.3112051968900802</v>
      </c>
      <c r="H1014" s="14" t="s">
        <v>2341</v>
      </c>
      <c r="I1014" s="1" t="s">
        <v>677</v>
      </c>
      <c r="J1014" s="9">
        <v>-1.3060923954964001</v>
      </c>
      <c r="K1014" s="9">
        <v>4.9790996277842503E-2</v>
      </c>
      <c r="L1014">
        <f>-LOG10(Table6[[#This Row],[Consortia FDR]])</f>
        <v>1.3028491837538507</v>
      </c>
    </row>
    <row r="1015" spans="1:12" x14ac:dyDescent="0.35">
      <c r="A1015" t="s">
        <v>2063</v>
      </c>
      <c r="B1015" t="s">
        <v>880</v>
      </c>
      <c r="C1015" s="9">
        <v>6.4151572795786097E-3</v>
      </c>
      <c r="D1015" s="21">
        <v>1.5182122710452799</v>
      </c>
      <c r="E1015" s="21">
        <v>4.8878369403843901E-2</v>
      </c>
      <c r="F1015">
        <f>-LOG10(Table4[[#This Row],[Consortia FDR2]])</f>
        <v>1.3108832907099552</v>
      </c>
      <c r="H1015" s="14" t="s">
        <v>2074</v>
      </c>
      <c r="I1015" s="1" t="s">
        <v>889</v>
      </c>
      <c r="J1015" s="9">
        <v>-1.61643878628919</v>
      </c>
      <c r="K1015" s="9">
        <v>4.9821049800381302E-2</v>
      </c>
      <c r="L1015">
        <f>-LOG10(Table6[[#This Row],[Consortia FDR]])</f>
        <v>1.3025871255006525</v>
      </c>
    </row>
    <row r="1016" spans="1:12" x14ac:dyDescent="0.35">
      <c r="A1016" t="s">
        <v>1500</v>
      </c>
      <c r="B1016" t="s">
        <v>948</v>
      </c>
      <c r="C1016" s="9">
        <v>1.5009556861677899E-2</v>
      </c>
      <c r="D1016" s="21">
        <v>2.4569655494910201</v>
      </c>
      <c r="E1016" s="21">
        <v>4.8878369403843901E-2</v>
      </c>
      <c r="F1016">
        <f>-LOG10(Table4[[#This Row],[Consortia FDR2]])</f>
        <v>1.3108832907099552</v>
      </c>
      <c r="H1016" s="15" t="s">
        <v>2115</v>
      </c>
      <c r="I1016" s="3" t="s">
        <v>936</v>
      </c>
      <c r="J1016" s="10">
        <v>-1.4060583989920801</v>
      </c>
      <c r="K1016" s="10">
        <v>4.9961774836452998E-2</v>
      </c>
      <c r="L1016">
        <f>-LOG10(Table6[[#This Row],[Consortia FDR]])</f>
        <v>1.301362142195686</v>
      </c>
    </row>
    <row r="1017" spans="1:12" x14ac:dyDescent="0.35">
      <c r="A1017" t="s">
        <v>2219</v>
      </c>
      <c r="B1017" t="s">
        <v>407</v>
      </c>
      <c r="C1017" s="9">
        <v>2.4401759524507498E-2</v>
      </c>
      <c r="D1017" s="21">
        <v>-1.2574141453653001</v>
      </c>
      <c r="E1017" s="21">
        <v>4.8891329017404797E-2</v>
      </c>
      <c r="F1017">
        <f>-LOG10(Table4[[#This Row],[Consortia FDR2]])</f>
        <v>1.3107681571096488</v>
      </c>
    </row>
    <row r="1018" spans="1:12" x14ac:dyDescent="0.35">
      <c r="A1018" t="s">
        <v>2031</v>
      </c>
      <c r="B1018" t="s">
        <v>839</v>
      </c>
      <c r="C1018" s="9">
        <v>2.45360307287546E-3</v>
      </c>
      <c r="D1018" s="21">
        <v>-1.58721028787487</v>
      </c>
      <c r="E1018" s="21">
        <v>4.8918093699828698E-2</v>
      </c>
      <c r="F1018">
        <f>-LOG10(Table4[[#This Row],[Consortia FDR2]])</f>
        <v>1.3105304754251279</v>
      </c>
    </row>
    <row r="1019" spans="1:12" x14ac:dyDescent="0.35">
      <c r="A1019" t="s">
        <v>1340</v>
      </c>
      <c r="B1019" t="s">
        <v>847</v>
      </c>
      <c r="C1019" s="9">
        <v>3.3736626608210701E-3</v>
      </c>
      <c r="D1019" s="21">
        <v>1.27907295548561</v>
      </c>
      <c r="E1019" s="21">
        <v>4.8918093699828698E-2</v>
      </c>
      <c r="F1019">
        <f>-LOG10(Table4[[#This Row],[Consortia FDR2]])</f>
        <v>1.3105304754251279</v>
      </c>
    </row>
    <row r="1020" spans="1:12" x14ac:dyDescent="0.35">
      <c r="A1020" t="s">
        <v>2046</v>
      </c>
      <c r="B1020" t="s">
        <v>860</v>
      </c>
      <c r="C1020" s="9">
        <v>4.89049607671553E-3</v>
      </c>
      <c r="D1020" s="21">
        <v>-1.32948113684566</v>
      </c>
      <c r="E1020" s="21">
        <v>4.8918093699828698E-2</v>
      </c>
      <c r="F1020">
        <f>-LOG10(Table4[[#This Row],[Consortia FDR2]])</f>
        <v>1.3105304754251279</v>
      </c>
    </row>
    <row r="1021" spans="1:12" x14ac:dyDescent="0.35">
      <c r="A1021" t="s">
        <v>2144</v>
      </c>
      <c r="B1021" t="s">
        <v>281</v>
      </c>
      <c r="C1021" s="9">
        <v>1.6386395536545601E-2</v>
      </c>
      <c r="D1021" s="21">
        <v>1.2799045411055501</v>
      </c>
      <c r="E1021" s="21">
        <v>4.8918093699828698E-2</v>
      </c>
      <c r="F1021">
        <f>-LOG10(Table4[[#This Row],[Consortia FDR2]])</f>
        <v>1.3105304754251279</v>
      </c>
    </row>
    <row r="1022" spans="1:12" x14ac:dyDescent="0.35">
      <c r="A1022" t="s">
        <v>2249</v>
      </c>
      <c r="B1022" t="s">
        <v>476</v>
      </c>
      <c r="C1022" s="9">
        <v>2.8763698932645101E-2</v>
      </c>
      <c r="D1022" s="21">
        <v>1.3170539615329</v>
      </c>
      <c r="E1022" s="21">
        <v>4.8918093699828698E-2</v>
      </c>
      <c r="F1022">
        <f>-LOG10(Table4[[#This Row],[Consortia FDR2]])</f>
        <v>1.3105304754251279</v>
      </c>
    </row>
    <row r="1023" spans="1:12" x14ac:dyDescent="0.35">
      <c r="A1023" t="s">
        <v>2267</v>
      </c>
      <c r="B1023" t="s">
        <v>20</v>
      </c>
      <c r="C1023" s="9">
        <v>3.11392150520464E-2</v>
      </c>
      <c r="D1023" s="21">
        <v>1.2558568910848</v>
      </c>
      <c r="E1023" s="21">
        <v>4.8918093699828698E-2</v>
      </c>
      <c r="F1023">
        <f>-LOG10(Table4[[#This Row],[Consortia FDR2]])</f>
        <v>1.3105304754251279</v>
      </c>
    </row>
    <row r="1024" spans="1:12" x14ac:dyDescent="0.35">
      <c r="A1024" t="s">
        <v>2277</v>
      </c>
      <c r="B1024" t="s">
        <v>548</v>
      </c>
      <c r="C1024" s="9">
        <v>3.2705171082309997E-2</v>
      </c>
      <c r="D1024" s="21">
        <v>1.47482450937201</v>
      </c>
      <c r="E1024" s="21">
        <v>4.8918093699828698E-2</v>
      </c>
      <c r="F1024">
        <f>-LOG10(Table4[[#This Row],[Consortia FDR2]])</f>
        <v>1.3105304754251279</v>
      </c>
    </row>
    <row r="1025" spans="1:6" x14ac:dyDescent="0.35">
      <c r="A1025" t="s">
        <v>1766</v>
      </c>
      <c r="B1025" t="s">
        <v>1109</v>
      </c>
      <c r="C1025" s="9">
        <v>3.39341807879611E-2</v>
      </c>
      <c r="D1025" s="21">
        <v>1.1878303692162999</v>
      </c>
      <c r="E1025" s="21">
        <v>4.8918093699828698E-2</v>
      </c>
      <c r="F1025">
        <f>-LOG10(Table4[[#This Row],[Consortia FDR2]])</f>
        <v>1.3105304754251279</v>
      </c>
    </row>
    <row r="1026" spans="1:6" x14ac:dyDescent="0.35">
      <c r="A1026" t="s">
        <v>2316</v>
      </c>
      <c r="B1026" t="s">
        <v>625</v>
      </c>
      <c r="C1026" s="9">
        <v>3.7831503894271201E-2</v>
      </c>
      <c r="D1026" s="21">
        <v>-1.43368151776436</v>
      </c>
      <c r="E1026" s="21">
        <v>4.8918093699828698E-2</v>
      </c>
      <c r="F1026">
        <f>-LOG10(Table4[[#This Row],[Consortia FDR2]])</f>
        <v>1.3105304754251279</v>
      </c>
    </row>
    <row r="1027" spans="1:6" x14ac:dyDescent="0.35">
      <c r="A1027" t="s">
        <v>2202</v>
      </c>
      <c r="B1027" t="s">
        <v>1019</v>
      </c>
      <c r="C1027" s="9">
        <v>2.22520620845841E-2</v>
      </c>
      <c r="D1027" s="21">
        <v>1.19892111828016</v>
      </c>
      <c r="E1027" s="21">
        <v>4.8962781304759798E-2</v>
      </c>
      <c r="F1027">
        <f>-LOG10(Table4[[#This Row],[Consortia FDR2]])</f>
        <v>1.3101339202946478</v>
      </c>
    </row>
    <row r="1028" spans="1:6" x14ac:dyDescent="0.35">
      <c r="A1028" t="s">
        <v>2406</v>
      </c>
      <c r="B1028" t="s">
        <v>784</v>
      </c>
      <c r="C1028" s="9">
        <v>4.8054132712328897E-2</v>
      </c>
      <c r="D1028" s="21">
        <v>-1.35043375039431</v>
      </c>
      <c r="E1028" s="21">
        <v>4.8962781304759798E-2</v>
      </c>
      <c r="F1028">
        <f>-LOG10(Table4[[#This Row],[Consortia FDR2]])</f>
        <v>1.3101339202946478</v>
      </c>
    </row>
    <row r="1029" spans="1:6" x14ac:dyDescent="0.35">
      <c r="A1029" t="s">
        <v>1508</v>
      </c>
      <c r="B1029" t="s">
        <v>266</v>
      </c>
      <c r="C1029" s="9">
        <v>1.59900322654981E-2</v>
      </c>
      <c r="D1029" s="21">
        <v>1.1735504127279299</v>
      </c>
      <c r="E1029" s="21">
        <v>4.9030540654444399E-2</v>
      </c>
      <c r="F1029">
        <f>-LOG10(Table4[[#This Row],[Consortia FDR2]])</f>
        <v>1.3095333178093542</v>
      </c>
    </row>
    <row r="1030" spans="1:6" x14ac:dyDescent="0.35">
      <c r="A1030" t="s">
        <v>2384</v>
      </c>
      <c r="B1030" t="s">
        <v>1243</v>
      </c>
      <c r="C1030" s="9">
        <v>4.6152185822881102E-2</v>
      </c>
      <c r="D1030" s="21">
        <v>1.71813059615047</v>
      </c>
      <c r="E1030" s="21">
        <v>4.9060243801512901E-2</v>
      </c>
      <c r="F1030">
        <f>-LOG10(Table4[[#This Row],[Consortia FDR2]])</f>
        <v>1.3092702979276631</v>
      </c>
    </row>
    <row r="1031" spans="1:6" x14ac:dyDescent="0.35">
      <c r="A1031" t="s">
        <v>2265</v>
      </c>
      <c r="B1031" t="s">
        <v>508</v>
      </c>
      <c r="C1031" s="9">
        <v>3.0661707412758098E-2</v>
      </c>
      <c r="D1031" s="21">
        <v>1.4638325594250601</v>
      </c>
      <c r="E1031" s="21">
        <v>4.9292193699555703E-2</v>
      </c>
      <c r="F1031">
        <f>-LOG10(Table4[[#This Row],[Consortia FDR2]])</f>
        <v>1.3072218535756077</v>
      </c>
    </row>
    <row r="1032" spans="1:6" x14ac:dyDescent="0.35">
      <c r="A1032" t="s">
        <v>1825</v>
      </c>
      <c r="B1032" t="s">
        <v>620</v>
      </c>
      <c r="C1032" s="9">
        <v>3.7527511398521902E-2</v>
      </c>
      <c r="D1032" s="21">
        <v>1.28953124698913</v>
      </c>
      <c r="E1032" s="21">
        <v>4.9363133659996297E-2</v>
      </c>
      <c r="F1032">
        <f>-LOG10(Table4[[#This Row],[Consortia FDR2]])</f>
        <v>1.3065972783093678</v>
      </c>
    </row>
    <row r="1033" spans="1:6" x14ac:dyDescent="0.35">
      <c r="A1033" t="s">
        <v>1843</v>
      </c>
      <c r="B1033" t="s">
        <v>1161</v>
      </c>
      <c r="C1033" s="9">
        <v>3.8543248637953997E-2</v>
      </c>
      <c r="D1033" s="21">
        <v>1.2200349957019601</v>
      </c>
      <c r="E1033" s="21">
        <v>4.9372667938427303E-2</v>
      </c>
      <c r="F1033">
        <f>-LOG10(Table4[[#This Row],[Consortia FDR2]])</f>
        <v>1.3065134042848021</v>
      </c>
    </row>
    <row r="1034" spans="1:6" x14ac:dyDescent="0.35">
      <c r="A1034" t="s">
        <v>1779</v>
      </c>
      <c r="B1034" t="s">
        <v>580</v>
      </c>
      <c r="C1034" s="9">
        <v>3.4824329915635402E-2</v>
      </c>
      <c r="D1034" s="21">
        <v>1.7481077180828599</v>
      </c>
      <c r="E1034" s="21">
        <v>4.9493252469806299E-2</v>
      </c>
      <c r="F1034">
        <f>-LOG10(Table4[[#This Row],[Consortia FDR2]])</f>
        <v>1.305454005407354</v>
      </c>
    </row>
    <row r="1035" spans="1:6" x14ac:dyDescent="0.35">
      <c r="A1035" t="s">
        <v>2400</v>
      </c>
      <c r="B1035" t="s">
        <v>775</v>
      </c>
      <c r="C1035" s="9">
        <v>4.7523702610525097E-2</v>
      </c>
      <c r="D1035" s="21">
        <v>-1.70528938143956</v>
      </c>
      <c r="E1035" s="21">
        <v>4.9552703379485502E-2</v>
      </c>
      <c r="F1035">
        <f>-LOG10(Table4[[#This Row],[Consortia FDR2]])</f>
        <v>1.3049326473186336</v>
      </c>
    </row>
    <row r="1036" spans="1:6" x14ac:dyDescent="0.35">
      <c r="A1036" t="s">
        <v>1098</v>
      </c>
      <c r="B1036" t="s">
        <v>1098</v>
      </c>
      <c r="C1036" s="9">
        <v>3.3151388544252799E-2</v>
      </c>
      <c r="D1036" s="21">
        <v>1.30689326691357</v>
      </c>
      <c r="E1036" s="21">
        <v>4.9567663035619401E-2</v>
      </c>
      <c r="F1036">
        <f>-LOG10(Table4[[#This Row],[Consortia FDR2]])</f>
        <v>1.3048015562745943</v>
      </c>
    </row>
    <row r="1037" spans="1:6" x14ac:dyDescent="0.35">
      <c r="A1037" t="s">
        <v>2287</v>
      </c>
      <c r="B1037" t="s">
        <v>1104</v>
      </c>
      <c r="C1037" s="9">
        <v>3.37648224149808E-2</v>
      </c>
      <c r="D1037" s="21">
        <v>-1.64853463544048</v>
      </c>
      <c r="E1037" s="21">
        <v>4.9790996277842503E-2</v>
      </c>
      <c r="F1037">
        <f>-LOG10(Table4[[#This Row],[Consortia FDR2]])</f>
        <v>1.3028491837538507</v>
      </c>
    </row>
    <row r="1038" spans="1:6" x14ac:dyDescent="0.35">
      <c r="A1038" t="s">
        <v>2341</v>
      </c>
      <c r="B1038" t="s">
        <v>677</v>
      </c>
      <c r="C1038" s="9">
        <v>4.2236031926578703E-2</v>
      </c>
      <c r="D1038" s="21">
        <v>-1.3060923954964001</v>
      </c>
      <c r="E1038" s="21">
        <v>4.9790996277842503E-2</v>
      </c>
      <c r="F1038">
        <f>-LOG10(Table4[[#This Row],[Consortia FDR2]])</f>
        <v>1.3028491837538507</v>
      </c>
    </row>
    <row r="1039" spans="1:6" x14ac:dyDescent="0.35">
      <c r="A1039" t="s">
        <v>2074</v>
      </c>
      <c r="B1039" t="s">
        <v>889</v>
      </c>
      <c r="C1039" s="9">
        <v>7.2259378069034399E-3</v>
      </c>
      <c r="D1039" s="21">
        <v>-1.61643878628919</v>
      </c>
      <c r="E1039" s="21">
        <v>4.9821049800381302E-2</v>
      </c>
      <c r="F1039">
        <f>-LOG10(Table4[[#This Row],[Consortia FDR2]])</f>
        <v>1.3025871255006525</v>
      </c>
    </row>
    <row r="1040" spans="1:6" x14ac:dyDescent="0.35">
      <c r="A1040" t="s">
        <v>2115</v>
      </c>
      <c r="B1040" t="s">
        <v>936</v>
      </c>
      <c r="C1040" s="10">
        <v>1.3449606244820601E-2</v>
      </c>
      <c r="D1040" s="21">
        <v>-1.4060583989920801</v>
      </c>
      <c r="E1040" s="21">
        <v>4.9961774836452998E-2</v>
      </c>
      <c r="F1040">
        <f>-LOG10(Table4[[#This Row],[Consortia FDR2]])</f>
        <v>1.301362142195686</v>
      </c>
    </row>
  </sheetData>
  <conditionalFormatting sqref="A3:B3">
    <cfRule type="containsText" dxfId="11" priority="11" operator="containsText" text="Common">
      <formula>NOT(ISERROR(SEARCH("Common",A3)))</formula>
    </cfRule>
    <cfRule type="containsText" dxfId="10" priority="12" operator="containsText" text="Unique to L. thermotolerans">
      <formula>NOT(ISERROR(SEARCH("Unique to L. thermotolerans",A3)))</formula>
    </cfRule>
  </conditionalFormatting>
  <conditionalFormatting sqref="A3:B3">
    <cfRule type="containsText" dxfId="9" priority="10" operator="containsText" text="Unique to T. delbrueckii">
      <formula>NOT(ISERROR(SEARCH("Unique to T. delbrueckii",A3)))</formula>
    </cfRule>
  </conditionalFormatting>
  <conditionalFormatting sqref="H3:I3">
    <cfRule type="containsText" dxfId="8" priority="8" operator="containsText" text="Common">
      <formula>NOT(ISERROR(SEARCH("Common",H3)))</formula>
    </cfRule>
    <cfRule type="containsText" dxfId="7" priority="9" operator="containsText" text="Unique to L. thermotolerans">
      <formula>NOT(ISERROR(SEARCH("Unique to L. thermotolerans",H3)))</formula>
    </cfRule>
  </conditionalFormatting>
  <conditionalFormatting sqref="H3:I3">
    <cfRule type="containsText" dxfId="6" priority="7" operator="containsText" text="Unique to T. delbrueckii">
      <formula>NOT(ISERROR(SEARCH("Unique to T. delbrueckii",H3)))</formula>
    </cfRule>
  </conditionalFormatting>
  <conditionalFormatting sqref="N3:O3">
    <cfRule type="containsText" dxfId="5" priority="5" operator="containsText" text="Common">
      <formula>NOT(ISERROR(SEARCH("Common",N3)))</formula>
    </cfRule>
    <cfRule type="containsText" dxfId="4" priority="6" operator="containsText" text="Unique to L. thermotolerans">
      <formula>NOT(ISERROR(SEARCH("Unique to L. thermotolerans",N3)))</formula>
    </cfRule>
  </conditionalFormatting>
  <conditionalFormatting sqref="N3:O3">
    <cfRule type="containsText" dxfId="3" priority="4" operator="containsText" text="Unique to T. delbrueckii">
      <formula>NOT(ISERROR(SEARCH("Unique to T. delbrueckii",N3)))</formula>
    </cfRule>
  </conditionalFormatting>
  <conditionalFormatting sqref="T3:U3">
    <cfRule type="containsText" dxfId="2" priority="2" operator="containsText" text="Common">
      <formula>NOT(ISERROR(SEARCH("Common",T3)))</formula>
    </cfRule>
    <cfRule type="containsText" dxfId="1" priority="3" operator="containsText" text="Unique to L. thermotolerans">
      <formula>NOT(ISERROR(SEARCH("Unique to L. thermotolerans",T3)))</formula>
    </cfRule>
  </conditionalFormatting>
  <conditionalFormatting sqref="T3:U3">
    <cfRule type="containsText" dxfId="0" priority="1" operator="containsText" text="Unique to T. delbrueckii">
      <formula>NOT(ISERROR(SEARCH("Unique to T. delbrueckii",T3)))</formula>
    </cfRule>
  </conditionalFormatting>
  <pageMargins left="0.7" right="0.7" top="0.75" bottom="0.75" header="0.3" footer="0.3"/>
  <pageSetup paperSize="9" orientation="portrait" r:id="rId1"/>
  <tableParts count="5">
    <tablePart r:id="rId2"/>
    <tablePart r:id="rId3"/>
    <tablePart r:id="rId4"/>
    <tablePart r:id="rId5"/>
    <tablePart r:id="rId6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Lt Pairwise</vt:lpstr>
      <vt:lpstr>Td Pairwise</vt:lpstr>
      <vt:lpstr>Consortia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Cleo Conacher</dc:creator>
  <cp:lastModifiedBy>Cleo Conacher</cp:lastModifiedBy>
  <dcterms:created xsi:type="dcterms:W3CDTF">2022-08-15T08:39:08Z</dcterms:created>
  <dcterms:modified xsi:type="dcterms:W3CDTF">2022-08-23T12:35:06Z</dcterms:modified>
</cp:coreProperties>
</file>