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\Documents\Publ\In process\GP SNAP MODEL\Final corrected paper 3 Jan 2020\"/>
    </mc:Choice>
  </mc:AlternateContent>
  <bookViews>
    <workbookView xWindow="0" yWindow="0" windowWidth="23040" windowHeight="10188"/>
  </bookViews>
  <sheets>
    <sheet name="A -Tsitsikamma Relative Yield" sheetId="6" r:id="rId1"/>
    <sheet name="B-Boland Relative Yield" sheetId="7" r:id="rId2"/>
    <sheet name="C -Calculation N-mineralisation" sheetId="4" r:id="rId3"/>
    <sheet name="D-Correlations &amp; Figures" sheetId="5" r:id="rId4"/>
  </sheets>
  <definedNames>
    <definedName name="gco_date_creation">#REF!</definedName>
    <definedName name="gmd_abstract">#REF!</definedName>
    <definedName name="gmd_CI_Address">#REF!</definedName>
    <definedName name="gmd_CI_Address_meta">#REF!</definedName>
    <definedName name="gmd_city">#REF!</definedName>
    <definedName name="gmd_city_meta">#REF!</definedName>
    <definedName name="gmd_country">#REF!</definedName>
    <definedName name="gmd_country_meta">#REF!</definedName>
    <definedName name="gmd_descriptiveKeywords_discipline">#REF!</definedName>
    <definedName name="gmd_descriptiveKeywords_localisation">#REF!</definedName>
    <definedName name="gmd_descriptiveKeywords_theme">#REF!</definedName>
    <definedName name="gmd_eastBoundLongitude">#REF!</definedName>
    <definedName name="gmd_electronicMailAddress">#REF!</definedName>
    <definedName name="gmd_electronicMailAddress_meta">#REF!</definedName>
    <definedName name="gmd_individualName">#REF!</definedName>
    <definedName name="gmd_individualName_meta">#REF!</definedName>
    <definedName name="gmd_language_data">#REF!</definedName>
    <definedName name="gmd_name_data1">#REF!</definedName>
    <definedName name="gmd_northBoundLatitude">#REF!</definedName>
    <definedName name="gmd_organisationName">#REF!</definedName>
    <definedName name="gmd_organisationName_meta">#REF!</definedName>
    <definedName name="gmd_phone">#REF!</definedName>
    <definedName name="gmd_phone_meta">#REF!</definedName>
    <definedName name="gmd_postalCode">#REF!</definedName>
    <definedName name="gmd_postalCode_meta">#REF!</definedName>
    <definedName name="gmd_presentation_form">#REF!</definedName>
    <definedName name="gmd_purpose">#REF!</definedName>
    <definedName name="gmd_southBoundLatitude">#REF!</definedName>
    <definedName name="gmd_status">#REF!</definedName>
    <definedName name="gmd_title">#REF!</definedName>
    <definedName name="gmd_URL1">#REF!</definedName>
    <definedName name="gmd_useLimitation">#REF!</definedName>
    <definedName name="gmd_westBoundLongitude">#REF!</definedName>
    <definedName name="gml_beginPosition">#REF!</definedName>
    <definedName name="gml_endPosition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6" l="1"/>
  <c r="W2" i="6"/>
  <c r="K3" i="7"/>
  <c r="K2" i="7"/>
  <c r="W3" i="6" l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K6" i="7" l="1"/>
  <c r="L6" i="7" s="1"/>
  <c r="K7" i="7"/>
  <c r="L7" i="7" s="1"/>
  <c r="K5" i="7"/>
  <c r="L5" i="7" s="1"/>
  <c r="L3" i="7"/>
  <c r="L2" i="7"/>
  <c r="K4" i="7"/>
  <c r="L4" i="7" s="1"/>
  <c r="L97" i="6"/>
  <c r="I97" i="6"/>
  <c r="H97" i="6"/>
  <c r="G97" i="6"/>
  <c r="F97" i="6"/>
  <c r="E97" i="6"/>
  <c r="D97" i="6"/>
  <c r="T96" i="6"/>
  <c r="P96" i="6"/>
  <c r="L96" i="6"/>
  <c r="X96" i="6"/>
  <c r="V96" i="6"/>
  <c r="S96" i="6"/>
  <c r="O96" i="6"/>
  <c r="T95" i="6"/>
  <c r="P95" i="6"/>
  <c r="L95" i="6"/>
  <c r="X95" i="6"/>
  <c r="V95" i="6"/>
  <c r="S95" i="6"/>
  <c r="O95" i="6"/>
  <c r="L94" i="6"/>
  <c r="R94" i="6"/>
  <c r="V94" i="6"/>
  <c r="U94" i="6"/>
  <c r="N94" i="6"/>
  <c r="T94" i="6"/>
  <c r="L93" i="6"/>
  <c r="R93" i="6"/>
  <c r="V93" i="6"/>
  <c r="N93" i="6"/>
  <c r="T93" i="6"/>
  <c r="T92" i="6"/>
  <c r="P92" i="6"/>
  <c r="L92" i="6"/>
  <c r="X92" i="6"/>
  <c r="V92" i="6"/>
  <c r="S92" i="6"/>
  <c r="O92" i="6"/>
  <c r="T91" i="6"/>
  <c r="P91" i="6"/>
  <c r="L91" i="6"/>
  <c r="X91" i="6"/>
  <c r="V91" i="6"/>
  <c r="U91" i="6"/>
  <c r="S91" i="6"/>
  <c r="O91" i="6"/>
  <c r="T90" i="6"/>
  <c r="P90" i="6"/>
  <c r="L90" i="6"/>
  <c r="X90" i="6"/>
  <c r="V90" i="6"/>
  <c r="U90" i="6"/>
  <c r="O90" i="6"/>
  <c r="V89" i="6"/>
  <c r="R89" i="6"/>
  <c r="Q89" i="6"/>
  <c r="N89" i="6"/>
  <c r="L89" i="6"/>
  <c r="X89" i="6"/>
  <c r="U89" i="6"/>
  <c r="T89" i="6"/>
  <c r="S89" i="6"/>
  <c r="V88" i="6"/>
  <c r="R88" i="6"/>
  <c r="Q88" i="6"/>
  <c r="N88" i="6"/>
  <c r="L88" i="6"/>
  <c r="U88" i="6"/>
  <c r="T88" i="6"/>
  <c r="X88" i="6"/>
  <c r="V87" i="6"/>
  <c r="R87" i="6"/>
  <c r="Q87" i="6"/>
  <c r="N87" i="6"/>
  <c r="L87" i="6"/>
  <c r="U87" i="6"/>
  <c r="T87" i="6"/>
  <c r="X87" i="6"/>
  <c r="V86" i="6"/>
  <c r="R86" i="6"/>
  <c r="Q86" i="6"/>
  <c r="N86" i="6"/>
  <c r="L86" i="6"/>
  <c r="U86" i="6"/>
  <c r="T86" i="6"/>
  <c r="X86" i="6"/>
  <c r="V85" i="6"/>
  <c r="R85" i="6"/>
  <c r="N85" i="6"/>
  <c r="L85" i="6"/>
  <c r="Q85" i="6"/>
  <c r="U85" i="6"/>
  <c r="T85" i="6"/>
  <c r="X85" i="6"/>
  <c r="V84" i="6"/>
  <c r="R84" i="6"/>
  <c r="N84" i="6"/>
  <c r="L84" i="6"/>
  <c r="Q84" i="6"/>
  <c r="U84" i="6"/>
  <c r="T84" i="6"/>
  <c r="X84" i="6"/>
  <c r="V83" i="6"/>
  <c r="R83" i="6"/>
  <c r="Q83" i="6"/>
  <c r="N83" i="6"/>
  <c r="L83" i="6"/>
  <c r="U83" i="6"/>
  <c r="T83" i="6"/>
  <c r="X83" i="6"/>
  <c r="V82" i="6"/>
  <c r="R82" i="6"/>
  <c r="Q82" i="6"/>
  <c r="N82" i="6"/>
  <c r="L82" i="6"/>
  <c r="U82" i="6"/>
  <c r="T82" i="6"/>
  <c r="X82" i="6"/>
  <c r="V81" i="6"/>
  <c r="R81" i="6"/>
  <c r="Q81" i="6"/>
  <c r="N81" i="6"/>
  <c r="L81" i="6"/>
  <c r="U81" i="6"/>
  <c r="T81" i="6"/>
  <c r="X81" i="6"/>
  <c r="V80" i="6"/>
  <c r="R80" i="6"/>
  <c r="Q80" i="6"/>
  <c r="N80" i="6"/>
  <c r="L80" i="6"/>
  <c r="T80" i="6"/>
  <c r="X80" i="6"/>
  <c r="V79" i="6"/>
  <c r="U79" i="6"/>
  <c r="R79" i="6"/>
  <c r="Q79" i="6"/>
  <c r="N79" i="6"/>
  <c r="L79" i="6"/>
  <c r="P79" i="6"/>
  <c r="X79" i="6"/>
  <c r="V78" i="6"/>
  <c r="U78" i="6"/>
  <c r="R78" i="6"/>
  <c r="Q78" i="6"/>
  <c r="N78" i="6"/>
  <c r="L78" i="6"/>
  <c r="P78" i="6"/>
  <c r="X78" i="6"/>
  <c r="L77" i="6"/>
  <c r="V77" i="6"/>
  <c r="U77" i="6"/>
  <c r="T77" i="6"/>
  <c r="R77" i="6"/>
  <c r="U76" i="6"/>
  <c r="Q76" i="6"/>
  <c r="L76" i="6"/>
  <c r="V76" i="6"/>
  <c r="P76" i="6"/>
  <c r="T76" i="6"/>
  <c r="R76" i="6"/>
  <c r="U75" i="6"/>
  <c r="Q75" i="6"/>
  <c r="L75" i="6"/>
  <c r="V75" i="6"/>
  <c r="P75" i="6"/>
  <c r="T75" i="6"/>
  <c r="R75" i="6"/>
  <c r="U74" i="6"/>
  <c r="Q74" i="6"/>
  <c r="L74" i="6"/>
  <c r="V74" i="6"/>
  <c r="P74" i="6"/>
  <c r="T74" i="6"/>
  <c r="R74" i="6"/>
  <c r="U73" i="6"/>
  <c r="L73" i="6"/>
  <c r="P73" i="6"/>
  <c r="R73" i="6"/>
  <c r="U72" i="6"/>
  <c r="Q72" i="6"/>
  <c r="L72" i="6"/>
  <c r="V72" i="6"/>
  <c r="P72" i="6"/>
  <c r="T72" i="6"/>
  <c r="R72" i="6"/>
  <c r="U71" i="6"/>
  <c r="L71" i="6"/>
  <c r="P71" i="6"/>
  <c r="T71" i="6"/>
  <c r="R71" i="6"/>
  <c r="U70" i="6"/>
  <c r="L70" i="6"/>
  <c r="P70" i="6"/>
  <c r="T70" i="6"/>
  <c r="R70" i="6"/>
  <c r="U69" i="6"/>
  <c r="Q69" i="6"/>
  <c r="L69" i="6"/>
  <c r="V69" i="6"/>
  <c r="P69" i="6"/>
  <c r="T69" i="6"/>
  <c r="R69" i="6"/>
  <c r="L68" i="6"/>
  <c r="V68" i="6"/>
  <c r="P68" i="6"/>
  <c r="T68" i="6"/>
  <c r="R68" i="6"/>
  <c r="L67" i="6"/>
  <c r="R67" i="6"/>
  <c r="V67" i="6"/>
  <c r="T67" i="6"/>
  <c r="N67" i="6"/>
  <c r="U67" i="6"/>
  <c r="L66" i="6"/>
  <c r="R66" i="6"/>
  <c r="V66" i="6"/>
  <c r="T66" i="6"/>
  <c r="N66" i="6"/>
  <c r="U66" i="6"/>
  <c r="L65" i="6"/>
  <c r="R65" i="6"/>
  <c r="V65" i="6"/>
  <c r="T65" i="6"/>
  <c r="N65" i="6"/>
  <c r="U65" i="6"/>
  <c r="L64" i="6"/>
  <c r="R64" i="6"/>
  <c r="V64" i="6"/>
  <c r="T64" i="6"/>
  <c r="N64" i="6"/>
  <c r="U64" i="6"/>
  <c r="L63" i="6"/>
  <c r="R63" i="6"/>
  <c r="V63" i="6"/>
  <c r="T63" i="6"/>
  <c r="N63" i="6"/>
  <c r="U63" i="6"/>
  <c r="L62" i="6"/>
  <c r="R62" i="6"/>
  <c r="T62" i="6"/>
  <c r="N62" i="6"/>
  <c r="U62" i="6"/>
  <c r="U61" i="6"/>
  <c r="Q61" i="6"/>
  <c r="L61" i="6"/>
  <c r="V61" i="6"/>
  <c r="P61" i="6"/>
  <c r="T61" i="6"/>
  <c r="X61" i="6"/>
  <c r="U60" i="6"/>
  <c r="Q60" i="6"/>
  <c r="L60" i="6"/>
  <c r="V60" i="6"/>
  <c r="P60" i="6"/>
  <c r="T60" i="6"/>
  <c r="X60" i="6"/>
  <c r="U59" i="6"/>
  <c r="Q59" i="6"/>
  <c r="L59" i="6"/>
  <c r="V59" i="6"/>
  <c r="P59" i="6"/>
  <c r="T59" i="6"/>
  <c r="X59" i="6"/>
  <c r="U58" i="6"/>
  <c r="Q58" i="6"/>
  <c r="L58" i="6"/>
  <c r="V58" i="6"/>
  <c r="P58" i="6"/>
  <c r="T58" i="6"/>
  <c r="X58" i="6"/>
  <c r="U57" i="6"/>
  <c r="Q57" i="6"/>
  <c r="L57" i="6"/>
  <c r="V57" i="6"/>
  <c r="P57" i="6"/>
  <c r="T57" i="6"/>
  <c r="X57" i="6"/>
  <c r="U56" i="6"/>
  <c r="Q56" i="6"/>
  <c r="L56" i="6"/>
  <c r="V56" i="6"/>
  <c r="P56" i="6"/>
  <c r="T56" i="6"/>
  <c r="X56" i="6"/>
  <c r="U55" i="6"/>
  <c r="Q55" i="6"/>
  <c r="L55" i="6"/>
  <c r="V55" i="6"/>
  <c r="P55" i="6"/>
  <c r="T55" i="6"/>
  <c r="X55" i="6"/>
  <c r="U54" i="6"/>
  <c r="Q54" i="6"/>
  <c r="L54" i="6"/>
  <c r="V54" i="6"/>
  <c r="P54" i="6"/>
  <c r="T54" i="6"/>
  <c r="X54" i="6"/>
  <c r="U53" i="6"/>
  <c r="Q53" i="6"/>
  <c r="L53" i="6"/>
  <c r="V53" i="6"/>
  <c r="P53" i="6"/>
  <c r="T53" i="6"/>
  <c r="X53" i="6"/>
  <c r="U52" i="6"/>
  <c r="Q52" i="6"/>
  <c r="L52" i="6"/>
  <c r="V52" i="6"/>
  <c r="P52" i="6"/>
  <c r="T52" i="6"/>
  <c r="X52" i="6"/>
  <c r="U51" i="6"/>
  <c r="Q51" i="6"/>
  <c r="L51" i="6"/>
  <c r="V51" i="6"/>
  <c r="P51" i="6"/>
  <c r="T51" i="6"/>
  <c r="X51" i="6"/>
  <c r="U50" i="6"/>
  <c r="Q50" i="6"/>
  <c r="L50" i="6"/>
  <c r="V50" i="6"/>
  <c r="P50" i="6"/>
  <c r="T50" i="6"/>
  <c r="X50" i="6"/>
  <c r="U49" i="6"/>
  <c r="Q49" i="6"/>
  <c r="L49" i="6"/>
  <c r="V49" i="6"/>
  <c r="P49" i="6"/>
  <c r="T49" i="6"/>
  <c r="X49" i="6"/>
  <c r="U48" i="6"/>
  <c r="Q48" i="6"/>
  <c r="L48" i="6"/>
  <c r="V48" i="6"/>
  <c r="P48" i="6"/>
  <c r="T48" i="6"/>
  <c r="X48" i="6"/>
  <c r="U47" i="6"/>
  <c r="Q47" i="6"/>
  <c r="L47" i="6"/>
  <c r="R47" i="6"/>
  <c r="V47" i="6"/>
  <c r="T47" i="6"/>
  <c r="N47" i="6"/>
  <c r="P47" i="6"/>
  <c r="U46" i="6"/>
  <c r="Q46" i="6"/>
  <c r="L46" i="6"/>
  <c r="R46" i="6"/>
  <c r="V46" i="6"/>
  <c r="T46" i="6"/>
  <c r="N46" i="6"/>
  <c r="P46" i="6"/>
  <c r="U45" i="6"/>
  <c r="L45" i="6"/>
  <c r="R45" i="6"/>
  <c r="T45" i="6"/>
  <c r="N45" i="6"/>
  <c r="P45" i="6"/>
  <c r="V44" i="6"/>
  <c r="R44" i="6"/>
  <c r="Q44" i="6"/>
  <c r="N44" i="6"/>
  <c r="L44" i="6"/>
  <c r="P44" i="6"/>
  <c r="T44" i="6"/>
  <c r="X44" i="6"/>
  <c r="V43" i="6"/>
  <c r="R43" i="6"/>
  <c r="Q43" i="6"/>
  <c r="N43" i="6"/>
  <c r="L43" i="6"/>
  <c r="P43" i="6"/>
  <c r="T43" i="6"/>
  <c r="X43" i="6"/>
  <c r="V42" i="6"/>
  <c r="U42" i="6"/>
  <c r="R42" i="6"/>
  <c r="Q42" i="6"/>
  <c r="N42" i="6"/>
  <c r="L42" i="6"/>
  <c r="P42" i="6"/>
  <c r="T42" i="6"/>
  <c r="X42" i="6"/>
  <c r="V41" i="6"/>
  <c r="U41" i="6"/>
  <c r="R41" i="6"/>
  <c r="Q41" i="6"/>
  <c r="N41" i="6"/>
  <c r="L41" i="6"/>
  <c r="P41" i="6"/>
  <c r="T41" i="6"/>
  <c r="X41" i="6"/>
  <c r="U40" i="6"/>
  <c r="R40" i="6"/>
  <c r="N40" i="6"/>
  <c r="L40" i="6"/>
  <c r="P40" i="6"/>
  <c r="T40" i="6"/>
  <c r="X40" i="6"/>
  <c r="V39" i="6"/>
  <c r="U39" i="6"/>
  <c r="R39" i="6"/>
  <c r="Q39" i="6"/>
  <c r="N39" i="6"/>
  <c r="L39" i="6"/>
  <c r="X39" i="6"/>
  <c r="P39" i="6"/>
  <c r="T39" i="6"/>
  <c r="S39" i="6"/>
  <c r="U38" i="6"/>
  <c r="R38" i="6"/>
  <c r="N38" i="6"/>
  <c r="L38" i="6"/>
  <c r="X38" i="6"/>
  <c r="P38" i="6"/>
  <c r="T38" i="6"/>
  <c r="S38" i="6"/>
  <c r="V37" i="6"/>
  <c r="U37" i="6"/>
  <c r="Q37" i="6"/>
  <c r="P37" i="6"/>
  <c r="L37" i="6"/>
  <c r="X37" i="6"/>
  <c r="T37" i="6"/>
  <c r="S37" i="6"/>
  <c r="V36" i="6"/>
  <c r="U36" i="6"/>
  <c r="R36" i="6"/>
  <c r="Q36" i="6"/>
  <c r="N36" i="6"/>
  <c r="L36" i="6"/>
  <c r="X36" i="6"/>
  <c r="P36" i="6"/>
  <c r="T36" i="6"/>
  <c r="S36" i="6"/>
  <c r="V35" i="6"/>
  <c r="U35" i="6"/>
  <c r="R35" i="6"/>
  <c r="Q35" i="6"/>
  <c r="N35" i="6"/>
  <c r="L35" i="6"/>
  <c r="P35" i="6"/>
  <c r="T35" i="6"/>
  <c r="X35" i="6"/>
  <c r="V34" i="6"/>
  <c r="U34" i="6"/>
  <c r="R34" i="6"/>
  <c r="Q34" i="6"/>
  <c r="N34" i="6"/>
  <c r="L34" i="6"/>
  <c r="P34" i="6"/>
  <c r="T34" i="6"/>
  <c r="X34" i="6"/>
  <c r="V33" i="6"/>
  <c r="U33" i="6"/>
  <c r="R33" i="6"/>
  <c r="Q33" i="6"/>
  <c r="N33" i="6"/>
  <c r="L33" i="6"/>
  <c r="X33" i="6"/>
  <c r="P33" i="6"/>
  <c r="T33" i="6"/>
  <c r="S33" i="6"/>
  <c r="V32" i="6"/>
  <c r="U32" i="6"/>
  <c r="Q32" i="6"/>
  <c r="P32" i="6"/>
  <c r="L32" i="6"/>
  <c r="X32" i="6"/>
  <c r="T32" i="6"/>
  <c r="S32" i="6"/>
  <c r="V31" i="6"/>
  <c r="U31" i="6"/>
  <c r="Q31" i="6"/>
  <c r="P31" i="6"/>
  <c r="L31" i="6"/>
  <c r="X31" i="6"/>
  <c r="T31" i="6"/>
  <c r="S31" i="6"/>
  <c r="V30" i="6"/>
  <c r="U30" i="6"/>
  <c r="Q30" i="6"/>
  <c r="P30" i="6"/>
  <c r="L30" i="6"/>
  <c r="X30" i="6"/>
  <c r="T30" i="6"/>
  <c r="S30" i="6"/>
  <c r="V29" i="6"/>
  <c r="U29" i="6"/>
  <c r="Q29" i="6"/>
  <c r="P29" i="6"/>
  <c r="L29" i="6"/>
  <c r="X29" i="6"/>
  <c r="T29" i="6"/>
  <c r="S29" i="6"/>
  <c r="L28" i="6"/>
  <c r="V28" i="6"/>
  <c r="U28" i="6"/>
  <c r="R28" i="6"/>
  <c r="L27" i="6"/>
  <c r="V27" i="6"/>
  <c r="U27" i="6"/>
  <c r="R27" i="6"/>
  <c r="L26" i="6"/>
  <c r="V26" i="6"/>
  <c r="U26" i="6"/>
  <c r="R26" i="6"/>
  <c r="L25" i="6"/>
  <c r="V25" i="6"/>
  <c r="U25" i="6"/>
  <c r="R25" i="6"/>
  <c r="L24" i="6"/>
  <c r="V24" i="6"/>
  <c r="U24" i="6"/>
  <c r="R24" i="6"/>
  <c r="L23" i="6"/>
  <c r="V23" i="6"/>
  <c r="U23" i="6"/>
  <c r="R23" i="6"/>
  <c r="R22" i="6"/>
  <c r="Q22" i="6"/>
  <c r="P22" i="6"/>
  <c r="O22" i="6"/>
  <c r="N22" i="6"/>
  <c r="L22" i="6"/>
  <c r="T21" i="6"/>
  <c r="P21" i="6"/>
  <c r="L21" i="6"/>
  <c r="X21" i="6"/>
  <c r="V21" i="6"/>
  <c r="S21" i="6"/>
  <c r="O21" i="6"/>
  <c r="T20" i="6"/>
  <c r="P20" i="6"/>
  <c r="L20" i="6"/>
  <c r="X20" i="6"/>
  <c r="S20" i="6"/>
  <c r="O20" i="6"/>
  <c r="T19" i="6"/>
  <c r="P19" i="6"/>
  <c r="L19" i="6"/>
  <c r="X19" i="6"/>
  <c r="V19" i="6"/>
  <c r="S19" i="6"/>
  <c r="O19" i="6"/>
  <c r="L18" i="6"/>
  <c r="L17" i="6"/>
  <c r="R16" i="6"/>
  <c r="Q16" i="6"/>
  <c r="P16" i="6"/>
  <c r="O16" i="6"/>
  <c r="N16" i="6"/>
  <c r="L16" i="6"/>
  <c r="V15" i="6"/>
  <c r="U15" i="6"/>
  <c r="Q15" i="6"/>
  <c r="P15" i="6"/>
  <c r="L15" i="6"/>
  <c r="X15" i="6"/>
  <c r="T15" i="6"/>
  <c r="S15" i="6"/>
  <c r="L14" i="6"/>
  <c r="V14" i="6"/>
  <c r="U14" i="6"/>
  <c r="R14" i="6"/>
  <c r="T13" i="6"/>
  <c r="P13" i="6"/>
  <c r="L13" i="6"/>
  <c r="X13" i="6"/>
  <c r="S13" i="6"/>
  <c r="O13" i="6"/>
  <c r="V12" i="6"/>
  <c r="R12" i="6"/>
  <c r="Q12" i="6"/>
  <c r="N12" i="6"/>
  <c r="L12" i="6"/>
  <c r="U12" i="6"/>
  <c r="T12" i="6"/>
  <c r="X12" i="6"/>
  <c r="L11" i="6"/>
  <c r="V11" i="6"/>
  <c r="U11" i="6"/>
  <c r="R11" i="6"/>
  <c r="U10" i="6"/>
  <c r="P10" i="6"/>
  <c r="L10" i="6"/>
  <c r="X10" i="6"/>
  <c r="T10" i="6"/>
  <c r="S10" i="6"/>
  <c r="AR9" i="6"/>
  <c r="L9" i="6"/>
  <c r="V9" i="6"/>
  <c r="U9" i="6"/>
  <c r="R9" i="6"/>
  <c r="AR8" i="6"/>
  <c r="R8" i="6"/>
  <c r="N8" i="6"/>
  <c r="L8" i="6"/>
  <c r="U8" i="6"/>
  <c r="T8" i="6"/>
  <c r="X8" i="6"/>
  <c r="AR7" i="6"/>
  <c r="T7" i="6"/>
  <c r="P7" i="6"/>
  <c r="L7" i="6"/>
  <c r="X7" i="6"/>
  <c r="V7" i="6"/>
  <c r="S7" i="6"/>
  <c r="O7" i="6"/>
  <c r="AR6" i="6"/>
  <c r="L6" i="6"/>
  <c r="V6" i="6"/>
  <c r="U6" i="6"/>
  <c r="T6" i="6"/>
  <c r="R6" i="6"/>
  <c r="AR5" i="6"/>
  <c r="U5" i="6"/>
  <c r="Q5" i="6"/>
  <c r="P5" i="6"/>
  <c r="L5" i="6"/>
  <c r="V5" i="6"/>
  <c r="T5" i="6"/>
  <c r="S5" i="6"/>
  <c r="AR4" i="6"/>
  <c r="L4" i="6"/>
  <c r="AR3" i="6"/>
  <c r="L3" i="6"/>
  <c r="AR2" i="6"/>
  <c r="L2" i="6"/>
  <c r="P97" i="6" l="1"/>
  <c r="T97" i="6"/>
  <c r="AK12" i="6"/>
  <c r="AK13" i="6"/>
  <c r="O97" i="6"/>
  <c r="V97" i="6"/>
  <c r="S97" i="6"/>
  <c r="AK8" i="6"/>
  <c r="X97" i="6"/>
  <c r="AK10" i="6" s="1"/>
  <c r="W97" i="6"/>
  <c r="AK7" i="6"/>
  <c r="AA73" i="6"/>
  <c r="AA9" i="6"/>
  <c r="O9" i="6"/>
  <c r="S9" i="6"/>
  <c r="X9" i="6"/>
  <c r="O11" i="6"/>
  <c r="S11" i="6"/>
  <c r="X11" i="6"/>
  <c r="AA14" i="6"/>
  <c r="O14" i="6"/>
  <c r="S14" i="6"/>
  <c r="X14" i="6"/>
  <c r="AK14" i="6" s="1"/>
  <c r="Y16" i="6"/>
  <c r="Y22" i="6"/>
  <c r="O23" i="6"/>
  <c r="S23" i="6"/>
  <c r="X23" i="6"/>
  <c r="O24" i="6"/>
  <c r="S24" i="6"/>
  <c r="X24" i="6"/>
  <c r="AK15" i="6" s="1"/>
  <c r="AA25" i="6"/>
  <c r="O25" i="6"/>
  <c r="S25" i="6"/>
  <c r="X25" i="6"/>
  <c r="AA26" i="6"/>
  <c r="O26" i="6"/>
  <c r="S26" i="6"/>
  <c r="X26" i="6"/>
  <c r="O27" i="6"/>
  <c r="S27" i="6"/>
  <c r="X27" i="6"/>
  <c r="O28" i="6"/>
  <c r="S28" i="6"/>
  <c r="X28" i="6"/>
  <c r="U43" i="6"/>
  <c r="U44" i="6"/>
  <c r="AA62" i="6"/>
  <c r="O62" i="6"/>
  <c r="S62" i="6"/>
  <c r="X62" i="6"/>
  <c r="O63" i="6"/>
  <c r="S63" i="6"/>
  <c r="X63" i="6"/>
  <c r="O64" i="6"/>
  <c r="S64" i="6"/>
  <c r="X64" i="6"/>
  <c r="O65" i="6"/>
  <c r="S65" i="6"/>
  <c r="X65" i="6"/>
  <c r="AA66" i="6"/>
  <c r="O66" i="6"/>
  <c r="S66" i="6"/>
  <c r="X66" i="6"/>
  <c r="O67" i="6"/>
  <c r="S67" i="6"/>
  <c r="X67" i="6"/>
  <c r="O68" i="6"/>
  <c r="S68" i="6"/>
  <c r="X68" i="6"/>
  <c r="AA69" i="6"/>
  <c r="O69" i="6"/>
  <c r="S69" i="6"/>
  <c r="X69" i="6"/>
  <c r="O70" i="6"/>
  <c r="S70" i="6"/>
  <c r="X70" i="6"/>
  <c r="AA71" i="6"/>
  <c r="O71" i="6"/>
  <c r="S71" i="6"/>
  <c r="X71" i="6"/>
  <c r="AA72" i="6"/>
  <c r="O72" i="6"/>
  <c r="S72" i="6"/>
  <c r="X72" i="6"/>
  <c r="X73" i="6"/>
  <c r="AA74" i="6"/>
  <c r="O74" i="6"/>
  <c r="S74" i="6"/>
  <c r="X74" i="6"/>
  <c r="O75" i="6"/>
  <c r="S75" i="6"/>
  <c r="X75" i="6"/>
  <c r="AK9" i="6" s="1"/>
  <c r="O76" i="6"/>
  <c r="S76" i="6"/>
  <c r="X76" i="6"/>
  <c r="O77" i="6"/>
  <c r="S77" i="6"/>
  <c r="X77" i="6"/>
  <c r="T79" i="6"/>
  <c r="O79" i="6"/>
  <c r="N5" i="6"/>
  <c r="R5" i="6"/>
  <c r="P6" i="6"/>
  <c r="Z7" i="6"/>
  <c r="Q7" i="6"/>
  <c r="U7" i="6"/>
  <c r="O8" i="6"/>
  <c r="S8" i="6"/>
  <c r="P9" i="6"/>
  <c r="T9" i="6"/>
  <c r="N10" i="6"/>
  <c r="R10" i="6"/>
  <c r="Y11" i="6"/>
  <c r="P11" i="6"/>
  <c r="T11" i="6"/>
  <c r="Z12" i="6"/>
  <c r="O12" i="6"/>
  <c r="S12" i="6"/>
  <c r="U13" i="6"/>
  <c r="P14" i="6"/>
  <c r="T14" i="6"/>
  <c r="N15" i="6"/>
  <c r="R15" i="6"/>
  <c r="Q19" i="6"/>
  <c r="U19" i="6"/>
  <c r="U20" i="6"/>
  <c r="Q21" i="6"/>
  <c r="U21" i="6"/>
  <c r="Z22" i="6"/>
  <c r="P23" i="6"/>
  <c r="T23" i="6"/>
  <c r="P24" i="6"/>
  <c r="T24" i="6"/>
  <c r="P25" i="6"/>
  <c r="T25" i="6"/>
  <c r="P26" i="6"/>
  <c r="T26" i="6"/>
  <c r="P27" i="6"/>
  <c r="T27" i="6"/>
  <c r="Y28" i="6"/>
  <c r="P28" i="6"/>
  <c r="T28" i="6"/>
  <c r="N29" i="6"/>
  <c r="R29" i="6"/>
  <c r="N30" i="6"/>
  <c r="R30" i="6"/>
  <c r="N31" i="6"/>
  <c r="R31" i="6"/>
  <c r="N32" i="6"/>
  <c r="R32" i="6"/>
  <c r="N37" i="6"/>
  <c r="R37" i="6"/>
  <c r="AA45" i="6"/>
  <c r="N48" i="6"/>
  <c r="R48" i="6"/>
  <c r="N49" i="6"/>
  <c r="R49" i="6"/>
  <c r="N50" i="6"/>
  <c r="R50" i="6"/>
  <c r="N51" i="6"/>
  <c r="R51" i="6"/>
  <c r="N52" i="6"/>
  <c r="R52" i="6"/>
  <c r="N53" i="6"/>
  <c r="R53" i="6"/>
  <c r="N54" i="6"/>
  <c r="R54" i="6"/>
  <c r="N55" i="6"/>
  <c r="R55" i="6"/>
  <c r="N56" i="6"/>
  <c r="R56" i="6"/>
  <c r="N57" i="6"/>
  <c r="R57" i="6"/>
  <c r="N58" i="6"/>
  <c r="R58" i="6"/>
  <c r="N59" i="6"/>
  <c r="R59" i="6"/>
  <c r="N60" i="6"/>
  <c r="R60" i="6"/>
  <c r="N61" i="6"/>
  <c r="R61" i="6"/>
  <c r="P62" i="6"/>
  <c r="P63" i="6"/>
  <c r="P64" i="6"/>
  <c r="P65" i="6"/>
  <c r="P66" i="6"/>
  <c r="P67" i="6"/>
  <c r="Y74" i="6"/>
  <c r="P77" i="6"/>
  <c r="AA6" i="6"/>
  <c r="O6" i="6"/>
  <c r="S6" i="6"/>
  <c r="X6" i="6"/>
  <c r="Y5" i="6"/>
  <c r="O5" i="6"/>
  <c r="Q6" i="6"/>
  <c r="N7" i="6"/>
  <c r="R7" i="6"/>
  <c r="P8" i="6"/>
  <c r="Q9" i="6"/>
  <c r="O10" i="6"/>
  <c r="Q11" i="6"/>
  <c r="P12" i="6"/>
  <c r="AA13" i="6"/>
  <c r="N13" i="6"/>
  <c r="R13" i="6"/>
  <c r="Q14" i="6"/>
  <c r="Y15" i="6"/>
  <c r="O15" i="6"/>
  <c r="N19" i="6"/>
  <c r="R19" i="6"/>
  <c r="AA20" i="6"/>
  <c r="N20" i="6"/>
  <c r="R20" i="6"/>
  <c r="N21" i="6"/>
  <c r="R21" i="6"/>
  <c r="AA22" i="6"/>
  <c r="Q23" i="6"/>
  <c r="Z24" i="6"/>
  <c r="Q24" i="6"/>
  <c r="Z25" i="6"/>
  <c r="Q25" i="6"/>
  <c r="Q26" i="6"/>
  <c r="Q27" i="6"/>
  <c r="Q28" i="6"/>
  <c r="Y29" i="6"/>
  <c r="O29" i="6"/>
  <c r="O30" i="6"/>
  <c r="O31" i="6"/>
  <c r="Y32" i="6"/>
  <c r="O32" i="6"/>
  <c r="Y33" i="6"/>
  <c r="O33" i="6"/>
  <c r="O34" i="6"/>
  <c r="S34" i="6"/>
  <c r="Y35" i="6"/>
  <c r="O35" i="6"/>
  <c r="S35" i="6"/>
  <c r="O36" i="6"/>
  <c r="O37" i="6"/>
  <c r="O38" i="6"/>
  <c r="Y39" i="6"/>
  <c r="O39" i="6"/>
  <c r="O40" i="6"/>
  <c r="S40" i="6"/>
  <c r="Y41" i="6"/>
  <c r="O41" i="6"/>
  <c r="S41" i="6"/>
  <c r="O42" i="6"/>
  <c r="S42" i="6"/>
  <c r="O43" i="6"/>
  <c r="S43" i="6"/>
  <c r="O44" i="6"/>
  <c r="S44" i="6"/>
  <c r="O45" i="6"/>
  <c r="S45" i="6"/>
  <c r="X45" i="6"/>
  <c r="Y46" i="6"/>
  <c r="O46" i="6"/>
  <c r="S46" i="6"/>
  <c r="X46" i="6"/>
  <c r="AK3" i="6" s="1"/>
  <c r="O47" i="6"/>
  <c r="S47" i="6"/>
  <c r="X47" i="6"/>
  <c r="AK2" i="6" s="1"/>
  <c r="O48" i="6"/>
  <c r="S48" i="6"/>
  <c r="Y49" i="6"/>
  <c r="O49" i="6"/>
  <c r="S49" i="6"/>
  <c r="O50" i="6"/>
  <c r="S50" i="6"/>
  <c r="Y51" i="6"/>
  <c r="O51" i="6"/>
  <c r="S51" i="6"/>
  <c r="Y52" i="6"/>
  <c r="O52" i="6"/>
  <c r="S52" i="6"/>
  <c r="O53" i="6"/>
  <c r="S53" i="6"/>
  <c r="Y54" i="6"/>
  <c r="O54" i="6"/>
  <c r="S54" i="6"/>
  <c r="O55" i="6"/>
  <c r="S55" i="6"/>
  <c r="O56" i="6"/>
  <c r="S56" i="6"/>
  <c r="O57" i="6"/>
  <c r="S57" i="6"/>
  <c r="O58" i="6"/>
  <c r="S58" i="6"/>
  <c r="Y59" i="6"/>
  <c r="O59" i="6"/>
  <c r="S59" i="6"/>
  <c r="O60" i="6"/>
  <c r="S60" i="6"/>
  <c r="O61" i="6"/>
  <c r="S61" i="6"/>
  <c r="Z63" i="6"/>
  <c r="Q63" i="6"/>
  <c r="Q64" i="6"/>
  <c r="Q65" i="6"/>
  <c r="Z66" i="6"/>
  <c r="Q66" i="6"/>
  <c r="Z67" i="6"/>
  <c r="Q67" i="6"/>
  <c r="Q68" i="6"/>
  <c r="U68" i="6"/>
  <c r="Z74" i="6"/>
  <c r="Q77" i="6"/>
  <c r="T78" i="6"/>
  <c r="O78" i="6"/>
  <c r="U80" i="6"/>
  <c r="P80" i="6"/>
  <c r="N6" i="6"/>
  <c r="AA80" i="6"/>
  <c r="N9" i="6"/>
  <c r="N11" i="6"/>
  <c r="N14" i="6"/>
  <c r="N23" i="6"/>
  <c r="N24" i="6"/>
  <c r="N25" i="6"/>
  <c r="N26" i="6"/>
  <c r="N27" i="6"/>
  <c r="N28" i="6"/>
  <c r="N68" i="6"/>
  <c r="N69" i="6"/>
  <c r="N70" i="6"/>
  <c r="N71" i="6"/>
  <c r="N72" i="6"/>
  <c r="N74" i="6"/>
  <c r="N75" i="6"/>
  <c r="N76" i="6"/>
  <c r="N77" i="6"/>
  <c r="S78" i="6"/>
  <c r="S79" i="6"/>
  <c r="O80" i="6"/>
  <c r="S80" i="6"/>
  <c r="O81" i="6"/>
  <c r="S81" i="6"/>
  <c r="O82" i="6"/>
  <c r="S82" i="6"/>
  <c r="O83" i="6"/>
  <c r="S83" i="6"/>
  <c r="O84" i="6"/>
  <c r="S84" i="6"/>
  <c r="O85" i="6"/>
  <c r="S85" i="6"/>
  <c r="O86" i="6"/>
  <c r="S86" i="6"/>
  <c r="O87" i="6"/>
  <c r="S87" i="6"/>
  <c r="O88" i="6"/>
  <c r="S88" i="6"/>
  <c r="O89" i="6"/>
  <c r="Q90" i="6"/>
  <c r="Q91" i="6"/>
  <c r="Q92" i="6"/>
  <c r="U92" i="6"/>
  <c r="Q93" i="6"/>
  <c r="U93" i="6"/>
  <c r="Q94" i="6"/>
  <c r="Q95" i="6"/>
  <c r="U95" i="6"/>
  <c r="Q96" i="6"/>
  <c r="U96" i="6"/>
  <c r="Q97" i="6"/>
  <c r="U97" i="6"/>
  <c r="P81" i="6"/>
  <c r="P82" i="6"/>
  <c r="P83" i="6"/>
  <c r="P84" i="6"/>
  <c r="P85" i="6"/>
  <c r="P86" i="6"/>
  <c r="Y87" i="6"/>
  <c r="P87" i="6"/>
  <c r="Y88" i="6"/>
  <c r="P88" i="6"/>
  <c r="P89" i="6"/>
  <c r="R90" i="6"/>
  <c r="N91" i="6"/>
  <c r="R91" i="6"/>
  <c r="N92" i="6"/>
  <c r="R92" i="6"/>
  <c r="N95" i="6"/>
  <c r="R95" i="6"/>
  <c r="N96" i="6"/>
  <c r="R96" i="6"/>
  <c r="N97" i="6"/>
  <c r="R97" i="6"/>
  <c r="Z88" i="6"/>
  <c r="O93" i="6"/>
  <c r="S93" i="6"/>
  <c r="X93" i="6"/>
  <c r="O94" i="6"/>
  <c r="S94" i="6"/>
  <c r="X94" i="6"/>
  <c r="AK11" i="6" s="1"/>
  <c r="AL10" i="6" s="1"/>
  <c r="P93" i="6"/>
  <c r="P94" i="6"/>
  <c r="Z21" i="6" l="1"/>
  <c r="Y7" i="6"/>
  <c r="Y53" i="6"/>
  <c r="Y19" i="6"/>
  <c r="AA93" i="6"/>
  <c r="Y50" i="6"/>
  <c r="Y43" i="6"/>
  <c r="AA21" i="6"/>
  <c r="AA19" i="6"/>
  <c r="AA47" i="6"/>
  <c r="AA76" i="6"/>
  <c r="AA27" i="6"/>
  <c r="Y44" i="6"/>
  <c r="Z16" i="6"/>
  <c r="Y90" i="6"/>
  <c r="Y38" i="6"/>
  <c r="Y56" i="6"/>
  <c r="AA7" i="6"/>
  <c r="Y40" i="6"/>
  <c r="Y36" i="6"/>
  <c r="Y21" i="6"/>
  <c r="Y85" i="6"/>
  <c r="Y66" i="6"/>
  <c r="AA61" i="6"/>
  <c r="AA53" i="6"/>
  <c r="Z19" i="6"/>
  <c r="Y57" i="6"/>
  <c r="Y42" i="6"/>
  <c r="AA16" i="6"/>
  <c r="Y24" i="6"/>
  <c r="AA77" i="6"/>
  <c r="AA28" i="6"/>
  <c r="Y77" i="6"/>
  <c r="Z28" i="6"/>
  <c r="AA10" i="6"/>
  <c r="AL12" i="6"/>
  <c r="Y10" i="6"/>
  <c r="Y62" i="6"/>
  <c r="Y14" i="6"/>
  <c r="Y9" i="6"/>
  <c r="Z37" i="6"/>
  <c r="Y30" i="6"/>
  <c r="AA82" i="6"/>
  <c r="Z77" i="6"/>
  <c r="Y55" i="6"/>
  <c r="Z26" i="6"/>
  <c r="Z6" i="6"/>
  <c r="Y79" i="6"/>
  <c r="Y70" i="6"/>
  <c r="Z41" i="6"/>
  <c r="AA24" i="6"/>
  <c r="Y20" i="6"/>
  <c r="Y65" i="6"/>
  <c r="Y58" i="6"/>
  <c r="Y47" i="6"/>
  <c r="Z11" i="6"/>
  <c r="AK17" i="6"/>
  <c r="AA64" i="6"/>
  <c r="Z47" i="6"/>
  <c r="AA49" i="6"/>
  <c r="Y86" i="6"/>
  <c r="AA42" i="6"/>
  <c r="AA63" i="6"/>
  <c r="Z42" i="6"/>
  <c r="Y83" i="6"/>
  <c r="Z96" i="6"/>
  <c r="Y60" i="6"/>
  <c r="Y45" i="6"/>
  <c r="Y8" i="6"/>
  <c r="AA41" i="6"/>
  <c r="AA37" i="6"/>
  <c r="Y13" i="6"/>
  <c r="AA11" i="6"/>
  <c r="Z32" i="6"/>
  <c r="Z84" i="6"/>
  <c r="AA84" i="6"/>
  <c r="Y48" i="6"/>
  <c r="Z5" i="6"/>
  <c r="AA79" i="6"/>
  <c r="AA34" i="6"/>
  <c r="Y93" i="6"/>
  <c r="AA70" i="6"/>
  <c r="AA57" i="6"/>
  <c r="AL8" i="6"/>
  <c r="Y37" i="6"/>
  <c r="Y94" i="6"/>
  <c r="AA65" i="6"/>
  <c r="Z34" i="6"/>
  <c r="Z30" i="6"/>
  <c r="AA23" i="6"/>
  <c r="AA83" i="6"/>
  <c r="AA90" i="6"/>
  <c r="Y82" i="6"/>
  <c r="Y31" i="6"/>
  <c r="AA67" i="6"/>
  <c r="AA95" i="6"/>
  <c r="Z95" i="6"/>
  <c r="Y84" i="6"/>
  <c r="Z90" i="6"/>
  <c r="Y61" i="6"/>
  <c r="Y34" i="6"/>
  <c r="Y12" i="6"/>
  <c r="Y71" i="6"/>
  <c r="Z86" i="6"/>
  <c r="Z82" i="6"/>
  <c r="AA94" i="6"/>
  <c r="Y89" i="6"/>
  <c r="Z65" i="6"/>
  <c r="Y95" i="6"/>
  <c r="Z79" i="6"/>
  <c r="AA75" i="6"/>
  <c r="AA68" i="6"/>
  <c r="Z61" i="6"/>
  <c r="Z57" i="6"/>
  <c r="Z53" i="6"/>
  <c r="Z49" i="6"/>
  <c r="AL2" i="6"/>
  <c r="AK6" i="6"/>
  <c r="AL6" i="6" s="1"/>
  <c r="Z89" i="6"/>
  <c r="Z87" i="6"/>
  <c r="Z85" i="6"/>
  <c r="Z83" i="6"/>
  <c r="Z81" i="6"/>
  <c r="Z94" i="6"/>
  <c r="Z93" i="6"/>
  <c r="Z92" i="6"/>
  <c r="AA81" i="6"/>
  <c r="AA85" i="6"/>
  <c r="Z80" i="6"/>
  <c r="Z78" i="6"/>
  <c r="Z76" i="6"/>
  <c r="Z69" i="6"/>
  <c r="Z14" i="6"/>
  <c r="Y67" i="6"/>
  <c r="Y63" i="6"/>
  <c r="AA43" i="6"/>
  <c r="AA39" i="6"/>
  <c r="AA36" i="6"/>
  <c r="AA33" i="6"/>
  <c r="AA32" i="6"/>
  <c r="AA31" i="6"/>
  <c r="AA30" i="6"/>
  <c r="AA29" i="6"/>
  <c r="Y27" i="6"/>
  <c r="Y26" i="6"/>
  <c r="Y25" i="6"/>
  <c r="Y23" i="6"/>
  <c r="Y6" i="6"/>
  <c r="AA5" i="6"/>
  <c r="AA88" i="6"/>
  <c r="Y92" i="6"/>
  <c r="Y96" i="6"/>
  <c r="Z60" i="6"/>
  <c r="Z58" i="6"/>
  <c r="Z56" i="6"/>
  <c r="Z54" i="6"/>
  <c r="Z52" i="6"/>
  <c r="Z50" i="6"/>
  <c r="Z48" i="6"/>
  <c r="Z46" i="6"/>
  <c r="Z44" i="6"/>
  <c r="Z43" i="6"/>
  <c r="Z39" i="6"/>
  <c r="AA8" i="6"/>
  <c r="Q3" i="6"/>
  <c r="V3" i="6"/>
  <c r="Z4" i="6"/>
  <c r="Y81" i="6"/>
  <c r="Z97" i="6"/>
  <c r="AA78" i="6"/>
  <c r="Z75" i="6"/>
  <c r="Y75" i="6"/>
  <c r="Y72" i="6"/>
  <c r="Y68" i="6"/>
  <c r="Y64" i="6"/>
  <c r="AA35" i="6"/>
  <c r="AA89" i="6"/>
  <c r="Y97" i="6"/>
  <c r="AK18" i="6"/>
  <c r="Z36" i="6"/>
  <c r="AL14" i="6"/>
  <c r="Z15" i="6"/>
  <c r="AA4" i="6"/>
  <c r="S2" i="6"/>
  <c r="N2" i="6"/>
  <c r="S4" i="6"/>
  <c r="N3" i="6"/>
  <c r="S3" i="6"/>
  <c r="AA38" i="6"/>
  <c r="AA15" i="6"/>
  <c r="AA86" i="6"/>
  <c r="Z59" i="6"/>
  <c r="Z55" i="6"/>
  <c r="Z51" i="6"/>
  <c r="V4" i="6"/>
  <c r="Q4" i="6"/>
  <c r="U3" i="6"/>
  <c r="P3" i="6"/>
  <c r="P2" i="6"/>
  <c r="U2" i="6"/>
  <c r="AA97" i="6"/>
  <c r="AA96" i="6"/>
  <c r="AA92" i="6"/>
  <c r="AA91" i="6"/>
  <c r="Y80" i="6"/>
  <c r="Z91" i="6"/>
  <c r="Y78" i="6"/>
  <c r="Z72" i="6"/>
  <c r="Z68" i="6"/>
  <c r="Z64" i="6"/>
  <c r="Z27" i="6"/>
  <c r="Z23" i="6"/>
  <c r="Z9" i="6"/>
  <c r="Y76" i="6"/>
  <c r="Y69" i="6"/>
  <c r="AA60" i="6"/>
  <c r="AA59" i="6"/>
  <c r="AA58" i="6"/>
  <c r="AA56" i="6"/>
  <c r="AA55" i="6"/>
  <c r="AA54" i="6"/>
  <c r="AA52" i="6"/>
  <c r="AA51" i="6"/>
  <c r="AA50" i="6"/>
  <c r="AA48" i="6"/>
  <c r="AA46" i="6"/>
  <c r="AA44" i="6"/>
  <c r="AA40" i="6"/>
  <c r="AA87" i="6"/>
  <c r="Y91" i="6"/>
  <c r="Z35" i="6"/>
  <c r="Z33" i="6"/>
  <c r="Z31" i="6"/>
  <c r="Z29" i="6"/>
  <c r="AA12" i="6"/>
  <c r="X4" i="6"/>
  <c r="R4" i="6"/>
  <c r="P4" i="6"/>
  <c r="U4" i="6"/>
  <c r="Q8" i="6" l="1"/>
  <c r="V8" i="6"/>
  <c r="X2" i="6"/>
  <c r="AK5" i="6" s="1"/>
  <c r="R2" i="6"/>
  <c r="Z3" i="6"/>
  <c r="Z13" i="6"/>
  <c r="R17" i="6"/>
  <c r="N17" i="6"/>
  <c r="T17" i="6"/>
  <c r="X17" i="6"/>
  <c r="S17" i="6"/>
  <c r="O17" i="6"/>
  <c r="V17" i="6"/>
  <c r="U17" i="6"/>
  <c r="P17" i="6"/>
  <c r="Q17" i="6"/>
  <c r="R3" i="6"/>
  <c r="X3" i="6"/>
  <c r="AK4" i="6" s="1"/>
  <c r="T73" i="6"/>
  <c r="O73" i="6"/>
  <c r="Z2" i="6"/>
  <c r="V10" i="6"/>
  <c r="Q10" i="6"/>
  <c r="V62" i="6"/>
  <c r="Q62" i="6"/>
  <c r="V70" i="6"/>
  <c r="Q70" i="6"/>
  <c r="Y4" i="6"/>
  <c r="N4" i="6"/>
  <c r="V40" i="6"/>
  <c r="Q40" i="6"/>
  <c r="V45" i="6"/>
  <c r="Q45" i="6"/>
  <c r="V20" i="6"/>
  <c r="Q20" i="6"/>
  <c r="Y2" i="6"/>
  <c r="Z8" i="6"/>
  <c r="V71" i="6"/>
  <c r="Q71" i="6"/>
  <c r="N73" i="6"/>
  <c r="S73" i="6"/>
  <c r="AA2" i="6"/>
  <c r="Z62" i="6"/>
  <c r="Z70" i="6"/>
  <c r="V13" i="6"/>
  <c r="Q13" i="6"/>
  <c r="S90" i="6"/>
  <c r="N90" i="6"/>
  <c r="T2" i="6"/>
  <c r="O2" i="6"/>
  <c r="P18" i="6"/>
  <c r="V18" i="6"/>
  <c r="U18" i="6"/>
  <c r="Q18" i="6"/>
  <c r="T18" i="6"/>
  <c r="S18" i="6"/>
  <c r="O18" i="6"/>
  <c r="X18" i="6"/>
  <c r="N18" i="6"/>
  <c r="R18" i="6"/>
  <c r="Y73" i="6"/>
  <c r="T3" i="6"/>
  <c r="O3" i="6"/>
  <c r="V2" i="6"/>
  <c r="Q2" i="6"/>
  <c r="Z71" i="6"/>
  <c r="Z10" i="6"/>
  <c r="O4" i="6"/>
  <c r="T4" i="6"/>
  <c r="Z40" i="6"/>
  <c r="Z45" i="6"/>
  <c r="Z20" i="6"/>
  <c r="Y3" i="6" l="1"/>
  <c r="AA3" i="6"/>
  <c r="AL4" i="6"/>
  <c r="AL17" i="6"/>
  <c r="Z38" i="6"/>
  <c r="V73" i="6"/>
  <c r="Q73" i="6"/>
  <c r="Z73" i="6"/>
  <c r="Y18" i="6"/>
  <c r="AA18" i="6"/>
  <c r="Z18" i="6"/>
  <c r="V38" i="6"/>
  <c r="Q38" i="6"/>
  <c r="AA17" i="6"/>
  <c r="Z17" i="6"/>
  <c r="Y17" i="6"/>
  <c r="F18" i="4" l="1"/>
  <c r="I18" i="4" s="1"/>
  <c r="F14" i="4"/>
  <c r="I14" i="4" s="1"/>
  <c r="F10" i="4"/>
  <c r="I10" i="4" s="1"/>
  <c r="E8" i="4"/>
  <c r="G8" i="4" s="1"/>
  <c r="E16" i="4"/>
  <c r="G16" i="4" s="1"/>
  <c r="E12" i="4"/>
  <c r="G12" i="4"/>
  <c r="I7" i="4"/>
  <c r="F7" i="4"/>
  <c r="F17" i="4"/>
  <c r="I17" i="4" s="1"/>
  <c r="I13" i="4"/>
  <c r="H13" i="4" s="1"/>
  <c r="F13" i="4"/>
  <c r="F9" i="4"/>
  <c r="I9" i="4" s="1"/>
  <c r="E10" i="4"/>
  <c r="G10" i="4"/>
  <c r="F20" i="4"/>
  <c r="I20" i="4" s="1"/>
  <c r="F16" i="4"/>
  <c r="I16" i="4" s="1"/>
  <c r="F12" i="4"/>
  <c r="I12" i="4" s="1"/>
  <c r="H12" i="4" s="1"/>
  <c r="F8" i="4"/>
  <c r="I8" i="4" s="1"/>
  <c r="E7" i="4"/>
  <c r="G7" i="4"/>
  <c r="E11" i="4"/>
  <c r="G11" i="4" s="1"/>
  <c r="E13" i="4"/>
  <c r="G13" i="4" s="1"/>
  <c r="E15" i="4"/>
  <c r="G15" i="4"/>
  <c r="E17" i="4"/>
  <c r="G17" i="4" s="1"/>
  <c r="E19" i="4"/>
  <c r="G19" i="4"/>
  <c r="E9" i="4"/>
  <c r="G9" i="4" s="1"/>
  <c r="E18" i="4"/>
  <c r="G18" i="4"/>
  <c r="E14" i="4"/>
  <c r="G14" i="4" s="1"/>
  <c r="F19" i="4"/>
  <c r="I19" i="4" s="1"/>
  <c r="F15" i="4"/>
  <c r="I15" i="4" s="1"/>
  <c r="H15" i="4" s="1"/>
  <c r="F11" i="4"/>
  <c r="I11" i="4" s="1"/>
  <c r="E20" i="4"/>
  <c r="G20" i="4" s="1"/>
  <c r="H10" i="4" l="1"/>
  <c r="H19" i="4"/>
  <c r="H16" i="4"/>
  <c r="H17" i="4"/>
  <c r="H9" i="4"/>
  <c r="H18" i="4"/>
  <c r="H7" i="4"/>
  <c r="H14" i="4"/>
  <c r="H11" i="4"/>
  <c r="H8" i="4"/>
  <c r="H20" i="4"/>
</calcChain>
</file>

<file path=xl/sharedStrings.xml><?xml version="1.0" encoding="utf-8"?>
<sst xmlns="http://schemas.openxmlformats.org/spreadsheetml/2006/main" count="739" uniqueCount="146">
  <si>
    <t>Relative yield</t>
  </si>
  <si>
    <t>Site</t>
  </si>
  <si>
    <t>Soil depth</t>
  </si>
  <si>
    <t>+</t>
  </si>
  <si>
    <t xml:space="preserve"> (before incubation)</t>
  </si>
  <si>
    <t xml:space="preserve"> (after incubation)</t>
  </si>
  <si>
    <t>Gross N availability estimate</t>
  </si>
  <si>
    <t xml:space="preserve">Basal N mineralisation </t>
  </si>
  <si>
    <t xml:space="preserve">Normalised gross N availability estimate </t>
  </si>
  <si>
    <t xml:space="preserve">Modelled Net annual N mineralisation </t>
  </si>
  <si>
    <t>ID</t>
  </si>
  <si>
    <t>cm</t>
  </si>
  <si>
    <r>
      <t>mg kg</t>
    </r>
    <r>
      <rPr>
        <vertAlign val="superscript"/>
        <sz val="9.5"/>
        <color theme="1"/>
        <rFont val="Calibri"/>
        <family val="2"/>
        <scheme val="minor"/>
      </rPr>
      <t>-1</t>
    </r>
    <r>
      <rPr>
        <sz val="9.5"/>
        <color theme="1"/>
        <rFont val="Calibri"/>
        <family val="2"/>
        <scheme val="minor"/>
      </rPr>
      <t xml:space="preserve"> sample</t>
    </r>
    <r>
      <rPr>
        <vertAlign val="superscript"/>
        <sz val="9.5"/>
        <color theme="1"/>
        <rFont val="Calibri"/>
        <family val="2"/>
        <scheme val="minor"/>
      </rPr>
      <t>-1</t>
    </r>
  </si>
  <si>
    <r>
      <t>mg kg</t>
    </r>
    <r>
      <rPr>
        <vertAlign val="superscript"/>
        <sz val="9.5"/>
        <color theme="1"/>
        <rFont val="Calibri"/>
        <family val="2"/>
        <scheme val="minor"/>
      </rPr>
      <t xml:space="preserve">-1 </t>
    </r>
    <r>
      <rPr>
        <sz val="9.5"/>
        <color theme="1"/>
        <rFont val="Calibri"/>
        <family val="2"/>
        <scheme val="minor"/>
      </rPr>
      <t>sample</t>
    </r>
    <r>
      <rPr>
        <vertAlign val="superscript"/>
        <sz val="9.5"/>
        <color theme="1"/>
        <rFont val="Calibri"/>
        <family val="2"/>
        <scheme val="minor"/>
      </rPr>
      <t>-1</t>
    </r>
  </si>
  <si>
    <r>
      <t>mg kg</t>
    </r>
    <r>
      <rPr>
        <vertAlign val="superscript"/>
        <sz val="9.5"/>
        <color theme="1"/>
        <rFont val="Calibri"/>
        <family val="2"/>
        <scheme val="minor"/>
      </rPr>
      <t xml:space="preserve">-1 </t>
    </r>
    <r>
      <rPr>
        <sz val="9.5"/>
        <color theme="1"/>
        <rFont val="Calibri"/>
        <family val="2"/>
        <scheme val="minor"/>
      </rPr>
      <t>soil</t>
    </r>
  </si>
  <si>
    <r>
      <t>mg kg</t>
    </r>
    <r>
      <rPr>
        <vertAlign val="superscript"/>
        <sz val="9.5"/>
        <color theme="1"/>
        <rFont val="Calibri"/>
        <family val="2"/>
        <scheme val="minor"/>
      </rPr>
      <t>-1</t>
    </r>
    <r>
      <rPr>
        <sz val="9.5"/>
        <color theme="1"/>
        <rFont val="Calibri"/>
        <family val="2"/>
        <scheme val="minor"/>
      </rPr>
      <t xml:space="preserve"> soil</t>
    </r>
  </si>
  <si>
    <r>
      <t>mg N kg</t>
    </r>
    <r>
      <rPr>
        <vertAlign val="superscript"/>
        <sz val="9.5"/>
        <color rgb="FF000000"/>
        <rFont val="Calibri"/>
        <family val="2"/>
        <scheme val="minor"/>
      </rPr>
      <t>-1</t>
    </r>
    <r>
      <rPr>
        <sz val="9.5"/>
        <color rgb="FF000000"/>
        <rFont val="Calibri"/>
        <family val="2"/>
        <scheme val="minor"/>
      </rPr>
      <t xml:space="preserve"> soil day</t>
    </r>
  </si>
  <si>
    <r>
      <t>mg N kg</t>
    </r>
    <r>
      <rPr>
        <vertAlign val="superscript"/>
        <sz val="9.5"/>
        <color rgb="FF000000"/>
        <rFont val="Calibri"/>
        <family val="2"/>
        <scheme val="minor"/>
      </rPr>
      <t xml:space="preserve">-1 </t>
    </r>
    <r>
      <rPr>
        <sz val="9.5"/>
        <color rgb="FF000000"/>
        <rFont val="Calibri"/>
        <family val="2"/>
        <scheme val="minor"/>
      </rPr>
      <t>soil day</t>
    </r>
    <r>
      <rPr>
        <vertAlign val="superscript"/>
        <sz val="9.5"/>
        <color rgb="FF000000"/>
        <rFont val="Calibri"/>
        <family val="2"/>
        <scheme val="minor"/>
      </rPr>
      <t>-1</t>
    </r>
  </si>
  <si>
    <r>
      <t>mg N (ha of topsoil)</t>
    </r>
    <r>
      <rPr>
        <vertAlign val="superscript"/>
        <sz val="9.5"/>
        <color theme="1"/>
        <rFont val="Calibri"/>
        <family val="2"/>
        <scheme val="minor"/>
      </rPr>
      <t>-1</t>
    </r>
    <r>
      <rPr>
        <sz val="9.5"/>
        <color theme="1"/>
        <rFont val="Calibri"/>
        <family val="2"/>
        <scheme val="minor"/>
      </rPr>
      <t xml:space="preserve"> day</t>
    </r>
    <r>
      <rPr>
        <vertAlign val="superscript"/>
        <sz val="9.5"/>
        <color theme="1"/>
        <rFont val="Calibri"/>
        <family val="2"/>
        <scheme val="minor"/>
      </rPr>
      <t>-1</t>
    </r>
  </si>
  <si>
    <r>
      <t>kg N (ha of topsoil)</t>
    </r>
    <r>
      <rPr>
        <vertAlign val="superscript"/>
        <sz val="9.5"/>
        <color theme="1"/>
        <rFont val="Calibri"/>
        <family val="2"/>
        <scheme val="minor"/>
      </rPr>
      <t>-1</t>
    </r>
    <r>
      <rPr>
        <sz val="9.5"/>
        <color theme="1"/>
        <rFont val="Calibri"/>
        <family val="2"/>
        <scheme val="minor"/>
      </rPr>
      <t xml:space="preserve"> yr</t>
    </r>
    <r>
      <rPr>
        <vertAlign val="superscript"/>
        <sz val="9.5"/>
        <color theme="1"/>
        <rFont val="Calibri"/>
        <family val="2"/>
        <scheme val="minor"/>
      </rPr>
      <t>-1</t>
    </r>
  </si>
  <si>
    <t>Scaled up to 1 kg of soil</t>
  </si>
  <si>
    <t>Daily N mineralisation before incubation</t>
  </si>
  <si>
    <t>Normalised and modified by the SNAP model</t>
  </si>
  <si>
    <t>Predicted value by the SNAP model</t>
  </si>
  <si>
    <t>A</t>
  </si>
  <si>
    <t>0-15</t>
  </si>
  <si>
    <t>B</t>
  </si>
  <si>
    <t>C</t>
  </si>
  <si>
    <t>D</t>
  </si>
  <si>
    <t>E</t>
  </si>
  <si>
    <t>F</t>
  </si>
  <si>
    <t>G</t>
  </si>
  <si>
    <t>H</t>
  </si>
  <si>
    <t>S1</t>
  </si>
  <si>
    <t>S2</t>
  </si>
  <si>
    <t>S3</t>
  </si>
  <si>
    <t>S4</t>
  </si>
  <si>
    <t>L2</t>
  </si>
  <si>
    <t>L4</t>
  </si>
  <si>
    <t>plus</t>
  </si>
  <si>
    <t>(before incubation)</t>
  </si>
  <si>
    <t xml:space="preserve">Net N Mineralisation </t>
  </si>
  <si>
    <t>after inc. minus before incubation.</t>
  </si>
  <si>
    <t xml:space="preserve">Daily value after 28-day incubation period, under optimal water and temperature conditions 
</t>
  </si>
  <si>
    <t xml:space="preserve">  concentrations for 25g  (A-H) and 40g (S1-S4) samples</t>
  </si>
  <si>
    <t>Tsitsikamma region</t>
  </si>
  <si>
    <t>0-15 cm</t>
  </si>
  <si>
    <t>Soil pH (KCl)</t>
  </si>
  <si>
    <t>Organic C (%)</t>
  </si>
  <si>
    <t>Total N (%)</t>
  </si>
  <si>
    <r>
      <t>Bulk density (g cm</t>
    </r>
    <r>
      <rPr>
        <vertAlign val="superscript"/>
        <sz val="10"/>
        <color theme="1"/>
        <rFont val="Calibri"/>
        <family val="2"/>
        <scheme val="minor"/>
      </rPr>
      <t>-3</t>
    </r>
    <r>
      <rPr>
        <sz val="10"/>
        <color theme="1"/>
        <rFont val="Calibri"/>
        <family val="2"/>
        <scheme val="minor"/>
      </rPr>
      <t>)</t>
    </r>
  </si>
  <si>
    <t>Clay (%)</t>
  </si>
  <si>
    <t xml:space="preserve">Silt (%) </t>
  </si>
  <si>
    <t>Sand (%)</t>
  </si>
  <si>
    <t>Relative yield response</t>
  </si>
  <si>
    <r>
      <t>BNM (</t>
    </r>
    <r>
      <rPr>
        <sz val="10"/>
        <color rgb="FF000000"/>
        <rFont val="Calibri"/>
        <family val="2"/>
        <scheme val="minor"/>
      </rPr>
      <t>mg N ha</t>
    </r>
    <r>
      <rPr>
        <vertAlign val="superscript"/>
        <sz val="10"/>
        <color rgb="FF000000"/>
        <rFont val="Calibri"/>
        <family val="2"/>
        <scheme val="minor"/>
      </rPr>
      <t>-1</t>
    </r>
    <r>
      <rPr>
        <sz val="10"/>
        <color rgb="FF000000"/>
        <rFont val="Calibri"/>
        <family val="2"/>
        <scheme val="minor"/>
      </rPr>
      <t xml:space="preserve"> day</t>
    </r>
    <r>
      <rPr>
        <vertAlign val="superscript"/>
        <sz val="10"/>
        <color rgb="FF000000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</si>
  <si>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r>
      <t>Normalised GNA (mg N ha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day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</si>
  <si>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r>
      <t>MNM (kg N ha</t>
    </r>
    <r>
      <rPr>
        <vertAlign val="superscript"/>
        <sz val="10"/>
        <color theme="1"/>
        <rFont val="Calibri"/>
        <family val="2"/>
        <scheme val="minor"/>
      </rPr>
      <t xml:space="preserve">-1 </t>
    </r>
    <r>
      <rPr>
        <sz val="10"/>
        <color theme="1"/>
        <rFont val="Calibri"/>
        <family val="2"/>
        <scheme val="minor"/>
      </rPr>
      <t>yr.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</si>
  <si>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t>Boland region</t>
  </si>
  <si>
    <t>Relative yield response (%)</t>
  </si>
  <si>
    <t>Combined: Tsitsikamma &amp; Boland regions</t>
  </si>
  <si>
    <r>
      <t>BNM (</t>
    </r>
    <r>
      <rPr>
        <sz val="10"/>
        <color rgb="FF000000"/>
        <rFont val="Calibri"/>
        <family val="2"/>
        <scheme val="minor"/>
      </rPr>
      <t>mg N kg</t>
    </r>
    <r>
      <rPr>
        <vertAlign val="superscript"/>
        <sz val="10"/>
        <color rgb="FF000000"/>
        <rFont val="Calibri"/>
        <family val="2"/>
        <scheme val="minor"/>
      </rPr>
      <t xml:space="preserve">-1 </t>
    </r>
    <r>
      <rPr>
        <sz val="10"/>
        <color rgb="FF000000"/>
        <rFont val="Calibri"/>
        <family val="2"/>
        <scheme val="minor"/>
      </rPr>
      <t>soil day</t>
    </r>
    <r>
      <rPr>
        <vertAlign val="superscript"/>
        <sz val="10"/>
        <color rgb="FF000000"/>
        <rFont val="Calibri"/>
        <family val="2"/>
        <scheme val="minor"/>
      </rPr>
      <t>-1</t>
    </r>
    <r>
      <rPr>
        <sz val="10"/>
        <color rgb="FF000000"/>
        <rFont val="Calibri"/>
        <family val="2"/>
        <scheme val="minor"/>
      </rPr>
      <t>)</t>
    </r>
  </si>
  <si>
    <t>0.239(0.411)</t>
  </si>
  <si>
    <t>(&lt;0.001)</t>
  </si>
  <si>
    <t>Boland sites</t>
  </si>
  <si>
    <t>Fig. 1 Relationship between the basal nitrogen mineralisation (BNM) estimate and Total N.</t>
  </si>
  <si>
    <t>Fig. 2: Relationship between the normalised gross nitrogen availability (GNA) estimate and total N.</t>
  </si>
  <si>
    <t>Fig. 3: Relationship between the modelled nitrogen mineralisation (MNM) estimate and Total N.</t>
  </si>
  <si>
    <t>Combined Tsitsikamma and Boland regions</t>
  </si>
  <si>
    <t>Fig. 4: Relationship between the normalised gross nitrogen availability (GNA) estimate and bulk density.</t>
  </si>
  <si>
    <t>Fig. 5: Relationship between normalised gross nitrogen availability (GNA) estimate and clay content.</t>
  </si>
  <si>
    <t>Fig. 6: Relationship between normalised gross nitrogen availability (GNA) estimate and silt content.</t>
  </si>
  <si>
    <t>Fig. 7: Relationship between normalised gross nitrogen availability (GNA) estimate and sand content.</t>
  </si>
  <si>
    <t>Treatment</t>
  </si>
  <si>
    <t>Trial</t>
  </si>
  <si>
    <t xml:space="preserve">Plot </t>
  </si>
  <si>
    <t>Volume m3/ha(0)</t>
  </si>
  <si>
    <t>Volume m3/ha(6)</t>
  </si>
  <si>
    <t>Volume m3/ha(12)</t>
  </si>
  <si>
    <t>Volume m3/ha(18)</t>
  </si>
  <si>
    <t>Volume m3/ha(24)</t>
  </si>
  <si>
    <t>Volume m3/ha(36)</t>
  </si>
  <si>
    <t>N App rate</t>
  </si>
  <si>
    <t xml:space="preserve">P App Rate </t>
  </si>
  <si>
    <t xml:space="preserve">Treatment </t>
  </si>
  <si>
    <t xml:space="preserve">Soil Type </t>
  </si>
  <si>
    <t>Volume Inc (T0-6)</t>
  </si>
  <si>
    <t>Volume Inc (T0-12)</t>
  </si>
  <si>
    <t>Volume Inc (T0-18)</t>
  </si>
  <si>
    <t>Volume Inc (T0-24)</t>
  </si>
  <si>
    <t>Volume Inc (T0-36)</t>
  </si>
  <si>
    <t>Volume Increase % (0-6)</t>
  </si>
  <si>
    <t>Volume Increase % (0-12)</t>
  </si>
  <si>
    <t>Volume Increase % (0-18)</t>
  </si>
  <si>
    <t>Volume Increase % (0-24)</t>
  </si>
  <si>
    <t>Volume Increase % (0-36)</t>
  </si>
  <si>
    <t>DMVolume Increase % (0-12)</t>
  </si>
  <si>
    <t>DMVolume Increase % (0-24)</t>
  </si>
  <si>
    <t>DMVolume Increase % (0-36)</t>
  </si>
  <si>
    <t xml:space="preserve">Site </t>
  </si>
  <si>
    <t>Site ID</t>
  </si>
  <si>
    <t>CTPH</t>
  </si>
  <si>
    <t xml:space="preserve">Site ID </t>
  </si>
  <si>
    <t xml:space="preserve">Effa </t>
  </si>
  <si>
    <r>
      <t>inner plot area (m</t>
    </r>
    <r>
      <rPr>
        <sz val="11"/>
        <color theme="1"/>
        <rFont val="Calibri"/>
        <family val="2"/>
      </rPr>
      <t>²</t>
    </r>
    <r>
      <rPr>
        <sz val="7.7"/>
        <color theme="1"/>
        <rFont val="Calibri"/>
        <family val="2"/>
      </rPr>
      <t>)</t>
    </r>
  </si>
  <si>
    <t>B57b</t>
  </si>
  <si>
    <t>N200</t>
  </si>
  <si>
    <t>P100</t>
  </si>
  <si>
    <t>Bb5</t>
  </si>
  <si>
    <t>H6</t>
  </si>
  <si>
    <t>T0</t>
  </si>
  <si>
    <t>N0</t>
  </si>
  <si>
    <t>P0</t>
  </si>
  <si>
    <t>T4</t>
  </si>
  <si>
    <t>C33d</t>
  </si>
  <si>
    <t>N100</t>
  </si>
  <si>
    <t xml:space="preserve">D8b </t>
  </si>
  <si>
    <t xml:space="preserve">C33d </t>
  </si>
  <si>
    <t>D8b</t>
  </si>
  <si>
    <t>P50</t>
  </si>
  <si>
    <t xml:space="preserve">L67 </t>
  </si>
  <si>
    <t>R28</t>
  </si>
  <si>
    <t xml:space="preserve">L22a </t>
  </si>
  <si>
    <t xml:space="preserve">L46b </t>
  </si>
  <si>
    <t>L67</t>
  </si>
  <si>
    <t>Cb11</t>
  </si>
  <si>
    <t xml:space="preserve">He7 </t>
  </si>
  <si>
    <t>Cb28</t>
  </si>
  <si>
    <t>Ga5</t>
  </si>
  <si>
    <t>Bb4</t>
  </si>
  <si>
    <t>Cb6</t>
  </si>
  <si>
    <t>RR28</t>
  </si>
  <si>
    <t>Comp</t>
  </si>
  <si>
    <t>N level</t>
  </si>
  <si>
    <t>P level</t>
  </si>
  <si>
    <t>G-J27</t>
  </si>
  <si>
    <t>KK-B7</t>
  </si>
  <si>
    <t>G-D12</t>
  </si>
  <si>
    <t>G-E14</t>
  </si>
  <si>
    <t>G-M13a</t>
  </si>
  <si>
    <t>G-G36a</t>
  </si>
  <si>
    <t>Volume 2008</t>
  </si>
  <si>
    <t>Volume 2011</t>
  </si>
  <si>
    <t xml:space="preserve">Increment Volume  2008-2011  </t>
  </si>
  <si>
    <t>Relative yield %</t>
  </si>
  <si>
    <t>Volume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</si>
</sst>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R&quot;\ #,##0;[Red]&quot;R&quot;\ \-#,##0"/>
    <numFmt numFmtId="165" formatCode="0.0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vertAlign val="superscript"/>
      <sz val="9.5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vertAlign val="superscript"/>
      <sz val="9.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1F4D78"/>
      <name val="Calibri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5" fillId="0" borderId="0" xfId="0" applyFont="1"/>
    <xf numFmtId="167" fontId="0" fillId="0" borderId="0" xfId="0" applyNumberFormat="1"/>
    <xf numFmtId="2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2" fontId="5" fillId="0" borderId="10" xfId="0" applyNumberFormat="1" applyFont="1" applyFill="1" applyBorder="1"/>
    <xf numFmtId="165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5" xfId="0" applyNumberFormat="1" applyFont="1" applyFill="1" applyBorder="1"/>
    <xf numFmtId="0" fontId="2" fillId="0" borderId="2" xfId="0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165" fontId="13" fillId="0" borderId="10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65" fontId="0" fillId="3" borderId="23" xfId="0" applyNumberFormat="1" applyFill="1" applyBorder="1" applyAlignment="1">
      <alignment horizontal="left"/>
    </xf>
    <xf numFmtId="165" fontId="0" fillId="3" borderId="24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2" borderId="24" xfId="0" applyNumberFormat="1" applyFill="1" applyBorder="1" applyAlignment="1">
      <alignment horizontal="left"/>
    </xf>
    <xf numFmtId="6" fontId="0" fillId="0" borderId="10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4" borderId="10" xfId="0" applyFont="1" applyFill="1" applyBorder="1" applyAlignment="1">
      <alignment horizontal="left" vertical="top" wrapText="1"/>
    </xf>
    <xf numFmtId="165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66" fontId="2" fillId="4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/>
    <xf numFmtId="0" fontId="1" fillId="0" borderId="10" xfId="0" applyFont="1" applyFill="1" applyBorder="1"/>
    <xf numFmtId="167" fontId="13" fillId="0" borderId="10" xfId="0" applyNumberFormat="1" applyFont="1" applyFill="1" applyBorder="1"/>
    <xf numFmtId="167" fontId="1" fillId="0" borderId="10" xfId="0" applyNumberFormat="1" applyFont="1" applyFill="1" applyBorder="1"/>
    <xf numFmtId="0" fontId="14" fillId="4" borderId="10" xfId="0" applyFont="1" applyFill="1" applyBorder="1"/>
    <xf numFmtId="0" fontId="0" fillId="4" borderId="10" xfId="0" applyFill="1" applyBorder="1"/>
    <xf numFmtId="166" fontId="0" fillId="4" borderId="10" xfId="0" applyNumberFormat="1" applyFill="1" applyBorder="1"/>
    <xf numFmtId="2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5" fontId="13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quotePrefix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19050</xdr:rowOff>
    </xdr:from>
    <xdr:to>
      <xdr:col>2</xdr:col>
      <xdr:colOff>323850</xdr:colOff>
      <xdr:row>0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332DBB-8920-4CF4-BCB7-24310F78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905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4</xdr:row>
      <xdr:rowOff>85725</xdr:rowOff>
    </xdr:from>
    <xdr:to>
      <xdr:col>2</xdr:col>
      <xdr:colOff>1028700</xdr:colOff>
      <xdr:row>4</xdr:row>
      <xdr:rowOff>238125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CBD6A66-05B5-4DB6-8B69-44ACA22E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028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704850</xdr:colOff>
      <xdr:row>4</xdr:row>
      <xdr:rowOff>66675</xdr:rowOff>
    </xdr:from>
    <xdr:to>
      <xdr:col>3</xdr:col>
      <xdr:colOff>942975</xdr:colOff>
      <xdr:row>4</xdr:row>
      <xdr:rowOff>219075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EBA1575-182C-4375-8479-9C061C09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009650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</xdr:colOff>
      <xdr:row>0</xdr:row>
      <xdr:rowOff>76200</xdr:rowOff>
    </xdr:from>
    <xdr:to>
      <xdr:col>3</xdr:col>
      <xdr:colOff>390525</xdr:colOff>
      <xdr:row>0</xdr:row>
      <xdr:rowOff>228600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2992B47-A470-479B-8599-B30AE69F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762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0</xdr:row>
      <xdr:rowOff>19050</xdr:rowOff>
    </xdr:from>
    <xdr:to>
      <xdr:col>4</xdr:col>
      <xdr:colOff>333375</xdr:colOff>
      <xdr:row>0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F4CCE94-B997-416C-AE56-F22657B9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905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57150</xdr:colOff>
      <xdr:row>0</xdr:row>
      <xdr:rowOff>9525</xdr:rowOff>
    </xdr:from>
    <xdr:to>
      <xdr:col>5</xdr:col>
      <xdr:colOff>323850</xdr:colOff>
      <xdr:row>0</xdr:row>
      <xdr:rowOff>161925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D754CD3-C1BE-403A-85E3-6B36D325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0</xdr:row>
      <xdr:rowOff>66675</xdr:rowOff>
    </xdr:from>
    <xdr:to>
      <xdr:col>6</xdr:col>
      <xdr:colOff>371475</xdr:colOff>
      <xdr:row>0</xdr:row>
      <xdr:rowOff>219075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66D40CC-0C13-4D78-A260-3E5910EA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66675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1152525</xdr:colOff>
      <xdr:row>0</xdr:row>
      <xdr:rowOff>66675</xdr:rowOff>
    </xdr:from>
    <xdr:to>
      <xdr:col>3</xdr:col>
      <xdr:colOff>1390650</xdr:colOff>
      <xdr:row>0</xdr:row>
      <xdr:rowOff>219075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4A6ED-6BB2-4F48-9B82-ACB0AE2F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66675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1057275</xdr:colOff>
      <xdr:row>0</xdr:row>
      <xdr:rowOff>9525</xdr:rowOff>
    </xdr:from>
    <xdr:to>
      <xdr:col>4</xdr:col>
      <xdr:colOff>1295400</xdr:colOff>
      <xdr:row>0</xdr:row>
      <xdr:rowOff>161925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16C1747-B17D-4662-9252-649F904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25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1028700</xdr:colOff>
      <xdr:row>0</xdr:row>
      <xdr:rowOff>19050</xdr:rowOff>
    </xdr:from>
    <xdr:to>
      <xdr:col>5</xdr:col>
      <xdr:colOff>1266825</xdr:colOff>
      <xdr:row>0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1F3A208-CC6B-44C9-9CA5-096414D0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9050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1238250</xdr:colOff>
      <xdr:row>0</xdr:row>
      <xdr:rowOff>57150</xdr:rowOff>
    </xdr:from>
    <xdr:to>
      <xdr:col>6</xdr:col>
      <xdr:colOff>1476375</xdr:colOff>
      <xdr:row>0</xdr:row>
      <xdr:rowOff>209550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A2E5651-BBD8-431C-B5B2-7AF15D03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57150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1</xdr:row>
      <xdr:rowOff>28575</xdr:rowOff>
    </xdr:from>
    <xdr:to>
      <xdr:col>7</xdr:col>
      <xdr:colOff>409575</xdr:colOff>
      <xdr:row>2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A8C357F-969A-4EF4-A74F-E199A676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333375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1962150</xdr:colOff>
      <xdr:row>1</xdr:row>
      <xdr:rowOff>9525</xdr:rowOff>
    </xdr:from>
    <xdr:to>
      <xdr:col>7</xdr:col>
      <xdr:colOff>2200275</xdr:colOff>
      <xdr:row>1</xdr:row>
      <xdr:rowOff>161925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D268E575-092E-4F7C-8ABA-0BA2BE8A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200025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1476375</xdr:colOff>
      <xdr:row>0</xdr:row>
      <xdr:rowOff>57150</xdr:rowOff>
    </xdr:from>
    <xdr:to>
      <xdr:col>2</xdr:col>
      <xdr:colOff>1714500</xdr:colOff>
      <xdr:row>0</xdr:row>
      <xdr:rowOff>209550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6C4D60E-ED23-4365-B782-14D70E95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7150"/>
          <a:ext cx="2381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171450</xdr:rowOff>
    </xdr:from>
    <xdr:to>
      <xdr:col>5</xdr:col>
      <xdr:colOff>361950</xdr:colOff>
      <xdr:row>50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5E3A0C-45DF-4256-ACFD-15504CEB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48400"/>
          <a:ext cx="4981575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29</xdr:row>
      <xdr:rowOff>180975</xdr:rowOff>
    </xdr:from>
    <xdr:to>
      <xdr:col>14</xdr:col>
      <xdr:colOff>123825</xdr:colOff>
      <xdr:row>49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C152B5-6BAF-42E9-8B7A-965FB312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6257925"/>
          <a:ext cx="4981575" cy="373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47625</xdr:colOff>
      <xdr:row>29</xdr:row>
      <xdr:rowOff>104775</xdr:rowOff>
    </xdr:from>
    <xdr:to>
      <xdr:col>24</xdr:col>
      <xdr:colOff>571500</xdr:colOff>
      <xdr:row>49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EC2464-D09D-4A91-A1C9-89B8112A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6181725"/>
          <a:ext cx="4791075" cy="373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5</xdr:col>
      <xdr:colOff>228600</xdr:colOff>
      <xdr:row>74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701E3DD-9A01-489E-8E0D-46CCCAFC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77575"/>
          <a:ext cx="4886325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838200</xdr:colOff>
      <xdr:row>55</xdr:row>
      <xdr:rowOff>9525</xdr:rowOff>
    </xdr:from>
    <xdr:to>
      <xdr:col>13</xdr:col>
      <xdr:colOff>590550</xdr:colOff>
      <xdr:row>73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20D4377-9015-4E77-8BFC-A7FADB95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1049000"/>
          <a:ext cx="4905375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55</xdr:row>
      <xdr:rowOff>95250</xdr:rowOff>
    </xdr:from>
    <xdr:to>
      <xdr:col>25</xdr:col>
      <xdr:colOff>152400</xdr:colOff>
      <xdr:row>73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33AAEA6-B046-482B-BB94-9F2230AF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1275" y="11134725"/>
          <a:ext cx="497205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19050</xdr:colOff>
      <xdr:row>55</xdr:row>
      <xdr:rowOff>19050</xdr:rowOff>
    </xdr:from>
    <xdr:to>
      <xdr:col>36</xdr:col>
      <xdr:colOff>266700</xdr:colOff>
      <xdr:row>75</xdr:row>
      <xdr:rowOff>180975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D7DF71B-665F-42E9-843B-D4C4845E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1058525"/>
          <a:ext cx="5124450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25"/>
  <sheetViews>
    <sheetView tabSelected="1" zoomScale="70" zoomScaleNormal="70" workbookViewId="0">
      <selection activeCell="AG25" sqref="AG25"/>
    </sheetView>
  </sheetViews>
  <sheetFormatPr defaultColWidth="9.109375" defaultRowHeight="14.4" x14ac:dyDescent="0.3"/>
  <cols>
    <col min="1" max="1" width="2.5546875" style="48" customWidth="1"/>
    <col min="2" max="3" width="7.6640625" style="48" customWidth="1"/>
    <col min="4" max="4" width="11.5546875" style="48" customWidth="1"/>
    <col min="5" max="8" width="7.6640625" style="48" hidden="1" customWidth="1"/>
    <col min="9" max="9" width="13.88671875" style="48" customWidth="1"/>
    <col min="10" max="11" width="9.6640625" style="48" customWidth="1"/>
    <col min="12" max="12" width="14.5546875" style="48" customWidth="1"/>
    <col min="13" max="13" width="7.6640625" style="48" hidden="1" customWidth="1"/>
    <col min="14" max="18" width="8.5546875" style="48" hidden="1" customWidth="1"/>
    <col min="19" max="22" width="8.5546875" style="40" hidden="1" customWidth="1"/>
    <col min="23" max="23" width="8.5546875" style="40" customWidth="1"/>
    <col min="24" max="24" width="21.88671875" style="40" customWidth="1"/>
    <col min="25" max="27" width="8.5546875" style="40" hidden="1" customWidth="1"/>
    <col min="28" max="29" width="9.109375" style="40"/>
    <col min="30" max="30" width="10.5546875" style="40" bestFit="1" customWidth="1"/>
    <col min="31" max="31" width="11.109375" style="40" bestFit="1" customWidth="1"/>
    <col min="32" max="32" width="14.88671875" style="40" bestFit="1" customWidth="1"/>
    <col min="33" max="33" width="11.109375" bestFit="1" customWidth="1"/>
    <col min="34" max="34" width="11.109375" style="40" bestFit="1" customWidth="1"/>
    <col min="35" max="35" width="11.109375" style="40" customWidth="1"/>
    <col min="36" max="36" width="10.5546875" style="40" bestFit="1" customWidth="1"/>
    <col min="37" max="37" width="13.33203125" style="40" customWidth="1"/>
    <col min="38" max="38" width="12.44140625" style="40" customWidth="1"/>
    <col min="39" max="44" width="9.109375" style="40"/>
    <col min="47" max="16384" width="9.109375" style="40"/>
  </cols>
  <sheetData>
    <row r="1" spans="1:44" s="29" customFormat="1" ht="66.599999999999994" customHeight="1" x14ac:dyDescent="0.3">
      <c r="A1" s="24"/>
      <c r="B1" s="25" t="s">
        <v>74</v>
      </c>
      <c r="C1" s="25" t="s">
        <v>75</v>
      </c>
      <c r="D1" s="26" t="s">
        <v>76</v>
      </c>
      <c r="E1" s="26" t="s">
        <v>77</v>
      </c>
      <c r="F1" s="26" t="s">
        <v>78</v>
      </c>
      <c r="G1" s="26" t="s">
        <v>79</v>
      </c>
      <c r="H1" s="26" t="s">
        <v>80</v>
      </c>
      <c r="I1" s="26" t="s">
        <v>81</v>
      </c>
      <c r="J1" s="26" t="s">
        <v>82</v>
      </c>
      <c r="K1" s="26" t="s">
        <v>83</v>
      </c>
      <c r="L1" s="26" t="s">
        <v>84</v>
      </c>
      <c r="M1" s="26" t="s">
        <v>85</v>
      </c>
      <c r="N1" s="26" t="s">
        <v>86</v>
      </c>
      <c r="O1" s="26" t="s">
        <v>87</v>
      </c>
      <c r="P1" s="26" t="s">
        <v>88</v>
      </c>
      <c r="Q1" s="26" t="s">
        <v>89</v>
      </c>
      <c r="R1" s="26" t="s">
        <v>90</v>
      </c>
      <c r="S1" s="26" t="s">
        <v>91</v>
      </c>
      <c r="T1" s="26" t="s">
        <v>92</v>
      </c>
      <c r="U1" s="26" t="s">
        <v>93</v>
      </c>
      <c r="V1" s="26" t="s">
        <v>94</v>
      </c>
      <c r="W1" s="26" t="s">
        <v>145</v>
      </c>
      <c r="X1" s="26" t="s">
        <v>95</v>
      </c>
      <c r="Y1" s="27" t="s">
        <v>96</v>
      </c>
      <c r="Z1" s="28" t="s">
        <v>97</v>
      </c>
      <c r="AA1" s="28" t="s">
        <v>98</v>
      </c>
      <c r="AC1" s="30" t="s">
        <v>99</v>
      </c>
      <c r="AD1" s="30" t="s">
        <v>100</v>
      </c>
      <c r="AE1" s="30" t="s">
        <v>101</v>
      </c>
      <c r="AF1" s="30"/>
      <c r="AG1"/>
      <c r="AH1" s="31" t="s">
        <v>99</v>
      </c>
      <c r="AI1" s="31" t="s">
        <v>102</v>
      </c>
      <c r="AJ1" s="31" t="s">
        <v>73</v>
      </c>
      <c r="AK1" s="50" t="s">
        <v>95</v>
      </c>
      <c r="AL1" s="50" t="s">
        <v>0</v>
      </c>
      <c r="AN1" s="32" t="s">
        <v>74</v>
      </c>
      <c r="AO1" s="32" t="s">
        <v>102</v>
      </c>
      <c r="AP1" s="32" t="s">
        <v>101</v>
      </c>
      <c r="AQ1" s="32" t="s">
        <v>103</v>
      </c>
      <c r="AR1" s="33" t="s">
        <v>104</v>
      </c>
    </row>
    <row r="2" spans="1:44" x14ac:dyDescent="0.3">
      <c r="A2" s="36"/>
      <c r="B2" s="35" t="s">
        <v>105</v>
      </c>
      <c r="C2" s="37">
        <v>1</v>
      </c>
      <c r="D2" s="61">
        <v>224.48883965469921</v>
      </c>
      <c r="E2" s="61">
        <v>243.5352345204027</v>
      </c>
      <c r="F2" s="61">
        <v>248.03502474292111</v>
      </c>
      <c r="G2" s="61">
        <v>259.58508860073903</v>
      </c>
      <c r="H2" s="61">
        <v>270.52594884052297</v>
      </c>
      <c r="I2" s="61">
        <v>298.01097585430341</v>
      </c>
      <c r="J2" s="62" t="s">
        <v>106</v>
      </c>
      <c r="K2" s="62" t="s">
        <v>107</v>
      </c>
      <c r="L2" s="62" t="str">
        <f t="shared" ref="L2:L22" si="0">J2&amp;K2</f>
        <v>N200P100</v>
      </c>
      <c r="M2" s="62" t="s">
        <v>108</v>
      </c>
      <c r="N2" s="61">
        <f>E2-D2</f>
        <v>19.04639486570349</v>
      </c>
      <c r="O2" s="61">
        <f>F2-D2</f>
        <v>23.546185088221904</v>
      </c>
      <c r="P2" s="61">
        <f>G2-D2</f>
        <v>35.096248946039822</v>
      </c>
      <c r="Q2" s="61">
        <f>H2-D2</f>
        <v>46.037109185823766</v>
      </c>
      <c r="R2" s="61">
        <f>I2-$D2</f>
        <v>73.522136199604205</v>
      </c>
      <c r="S2" s="63">
        <f>((E2-D2)/D2)*100</f>
        <v>8.4843393083593739</v>
      </c>
      <c r="T2" s="63">
        <f>((F2-D2)/D2)*100</f>
        <v>10.488799855012754</v>
      </c>
      <c r="U2" s="63">
        <f>((G2-D2)/D2)*100</f>
        <v>15.633850217241815</v>
      </c>
      <c r="V2" s="63">
        <f>((H2-D2)/D2)*100</f>
        <v>20.507526902734416</v>
      </c>
      <c r="W2" s="63">
        <f>I2-D2</f>
        <v>73.522136199604205</v>
      </c>
      <c r="X2" s="34">
        <f t="shared" ref="X2:X15" si="1">((I2-$D2)/$D2)*100</f>
        <v>32.750909271344334</v>
      </c>
      <c r="Y2" s="38" t="e">
        <f>((#REF!-#REF!)/#REF!)*100</f>
        <v>#REF!</v>
      </c>
      <c r="Z2" s="39" t="e">
        <f>((#REF!-#REF!)/#REF!)*100</f>
        <v>#REF!</v>
      </c>
      <c r="AA2" s="39" t="e">
        <f>((#REF!-#REF!)/#REF!)*100</f>
        <v>#REF!</v>
      </c>
      <c r="AC2" s="41" t="s">
        <v>109</v>
      </c>
      <c r="AD2" s="41" t="s">
        <v>24</v>
      </c>
      <c r="AE2" s="41">
        <v>484</v>
      </c>
      <c r="AF2" s="41"/>
      <c r="AH2" s="51" t="s">
        <v>109</v>
      </c>
      <c r="AI2" s="52" t="s">
        <v>24</v>
      </c>
      <c r="AJ2" s="31" t="s">
        <v>110</v>
      </c>
      <c r="AK2" s="42">
        <f>AVERAGE(X43,X47)</f>
        <v>26.395680252340188</v>
      </c>
      <c r="AL2" s="53">
        <f>(AK3-AK2)/AK2</f>
        <v>6.555721016662594E-2</v>
      </c>
      <c r="AN2" s="32" t="s">
        <v>105</v>
      </c>
      <c r="AO2" s="32" t="s">
        <v>26</v>
      </c>
      <c r="AP2" s="32">
        <v>533</v>
      </c>
      <c r="AQ2" s="32">
        <v>0.08</v>
      </c>
      <c r="AR2" s="32">
        <f>3.5*3.5*8*8</f>
        <v>784</v>
      </c>
    </row>
    <row r="3" spans="1:44" x14ac:dyDescent="0.3">
      <c r="A3" s="36"/>
      <c r="B3" s="35" t="s">
        <v>105</v>
      </c>
      <c r="C3" s="37">
        <v>2</v>
      </c>
      <c r="D3" s="61">
        <v>210.31213111186955</v>
      </c>
      <c r="E3" s="61">
        <v>231.11140934162867</v>
      </c>
      <c r="F3" s="61">
        <v>234.82716431035658</v>
      </c>
      <c r="G3" s="61">
        <v>243.91433437108489</v>
      </c>
      <c r="H3" s="61">
        <v>251.35202156987623</v>
      </c>
      <c r="I3" s="61">
        <v>274.1321980594555</v>
      </c>
      <c r="J3" s="62" t="s">
        <v>111</v>
      </c>
      <c r="K3" s="62" t="s">
        <v>112</v>
      </c>
      <c r="L3" s="62" t="str">
        <f t="shared" si="0"/>
        <v>N0P0</v>
      </c>
      <c r="M3" s="62" t="s">
        <v>108</v>
      </c>
      <c r="N3" s="61">
        <f t="shared" ref="N3:N22" si="2">E3-D3</f>
        <v>20.799278229759125</v>
      </c>
      <c r="O3" s="61">
        <f t="shared" ref="O3:O22" si="3">F3-D3</f>
        <v>24.515033198487032</v>
      </c>
      <c r="P3" s="61">
        <f t="shared" ref="P3:P22" si="4">G3-D3</f>
        <v>33.602203259215344</v>
      </c>
      <c r="Q3" s="61">
        <f>H3-$D3</f>
        <v>41.039890458006681</v>
      </c>
      <c r="R3" s="61">
        <f>I3-$D3</f>
        <v>63.820066947585957</v>
      </c>
      <c r="S3" s="63">
        <f t="shared" ref="S3:S15" si="5">((E3-D3)/D3)*100</f>
        <v>9.8897187336737797</v>
      </c>
      <c r="T3" s="63">
        <f t="shared" ref="T3:T15" si="6">((F3-D3)/D3)*100</f>
        <v>11.656499826653821</v>
      </c>
      <c r="U3" s="63">
        <f t="shared" ref="U3:U15" si="7">((G3-D3)/D3)*100</f>
        <v>15.977301490678922</v>
      </c>
      <c r="V3" s="63">
        <f>((H3-$D3)/$D3)*100</f>
        <v>19.513800864000888</v>
      </c>
      <c r="W3" s="63">
        <f t="shared" ref="W3:W66" si="8">I3-D3</f>
        <v>63.820066947585957</v>
      </c>
      <c r="X3" s="34">
        <f t="shared" si="1"/>
        <v>30.345404523355192</v>
      </c>
      <c r="Y3" s="38" t="e">
        <f>((#REF!-#REF!)/#REF!)*100</f>
        <v>#REF!</v>
      </c>
      <c r="Z3" s="39" t="e">
        <f>((#REF!-#REF!)/#REF!)*100</f>
        <v>#REF!</v>
      </c>
      <c r="AA3" s="39" t="e">
        <f>((#REF!-#REF!)/#REF!)*100</f>
        <v>#REF!</v>
      </c>
      <c r="AC3" s="41" t="s">
        <v>105</v>
      </c>
      <c r="AD3" s="41" t="s">
        <v>26</v>
      </c>
      <c r="AE3" s="41">
        <v>533</v>
      </c>
      <c r="AF3" s="41"/>
      <c r="AH3" s="31"/>
      <c r="AI3" s="31"/>
      <c r="AJ3" s="31" t="s">
        <v>113</v>
      </c>
      <c r="AK3" s="42">
        <f>AVERAGE(X40,X46)</f>
        <v>28.126107410133912</v>
      </c>
      <c r="AL3" s="43"/>
      <c r="AN3" s="32" t="s">
        <v>114</v>
      </c>
      <c r="AO3" s="32" t="s">
        <v>31</v>
      </c>
      <c r="AP3" s="32">
        <v>486</v>
      </c>
      <c r="AQ3" s="32">
        <v>0.08</v>
      </c>
      <c r="AR3" s="32">
        <f t="shared" ref="AR3:AR9" si="9">3.5*3.5*8*8</f>
        <v>784</v>
      </c>
    </row>
    <row r="4" spans="1:44" x14ac:dyDescent="0.3">
      <c r="A4" s="36"/>
      <c r="B4" s="35" t="s">
        <v>105</v>
      </c>
      <c r="C4" s="37">
        <v>3</v>
      </c>
      <c r="D4" s="61">
        <v>187.27375674627689</v>
      </c>
      <c r="E4" s="61">
        <v>204.64247862651749</v>
      </c>
      <c r="F4" s="61">
        <v>211.07871681777934</v>
      </c>
      <c r="G4" s="61">
        <v>221.10098200937819</v>
      </c>
      <c r="H4" s="61">
        <v>227.05826074089995</v>
      </c>
      <c r="I4" s="61">
        <v>256.37557201697393</v>
      </c>
      <c r="J4" s="62" t="s">
        <v>115</v>
      </c>
      <c r="K4" s="62" t="s">
        <v>107</v>
      </c>
      <c r="L4" s="62" t="str">
        <f t="shared" si="0"/>
        <v>N100P100</v>
      </c>
      <c r="M4" s="62" t="s">
        <v>108</v>
      </c>
      <c r="N4" s="61">
        <f t="shared" si="2"/>
        <v>17.368721880240599</v>
      </c>
      <c r="O4" s="61">
        <f t="shared" si="3"/>
        <v>23.80496007150245</v>
      </c>
      <c r="P4" s="61">
        <f t="shared" si="4"/>
        <v>33.827225263101298</v>
      </c>
      <c r="Q4" s="61">
        <f t="shared" ref="Q4:Q22" si="10">H4-D4</f>
        <v>39.784503994623066</v>
      </c>
      <c r="R4" s="61">
        <f t="shared" ref="R4:R22" si="11">I4-$D4</f>
        <v>69.101815270697045</v>
      </c>
      <c r="S4" s="63">
        <f t="shared" si="5"/>
        <v>9.2745092435840704</v>
      </c>
      <c r="T4" s="63">
        <f t="shared" si="6"/>
        <v>12.711316569440104</v>
      </c>
      <c r="U4" s="63">
        <f t="shared" si="7"/>
        <v>18.062982155546365</v>
      </c>
      <c r="V4" s="63">
        <f t="shared" ref="V4:V15" si="12">((H4-D4)/D4)*100</f>
        <v>21.244035836010966</v>
      </c>
      <c r="W4" s="63">
        <f t="shared" si="8"/>
        <v>69.101815270697045</v>
      </c>
      <c r="X4" s="34">
        <f t="shared" si="1"/>
        <v>36.898824731923277</v>
      </c>
      <c r="Y4" s="38" t="e">
        <f>((#REF!-#REF!)/#REF!)*100</f>
        <v>#REF!</v>
      </c>
      <c r="Z4" s="39" t="e">
        <f>((#REF!-#REF!)/#REF!)*100</f>
        <v>#REF!</v>
      </c>
      <c r="AA4" s="39" t="e">
        <f>((#REF!-#REF!)/#REF!)*100</f>
        <v>#REF!</v>
      </c>
      <c r="AC4" s="41" t="s">
        <v>116</v>
      </c>
      <c r="AD4" s="41" t="s">
        <v>27</v>
      </c>
      <c r="AE4" s="41">
        <v>409</v>
      </c>
      <c r="AF4" s="41"/>
      <c r="AH4" s="51" t="s">
        <v>105</v>
      </c>
      <c r="AI4" s="52" t="s">
        <v>26</v>
      </c>
      <c r="AJ4" s="31" t="s">
        <v>110</v>
      </c>
      <c r="AK4" s="42">
        <f>AVERAGE(X3,X11)</f>
        <v>30.993545353473387</v>
      </c>
      <c r="AL4" s="53">
        <f>(AK5-AK4)/AK4</f>
        <v>0.11751186567047733</v>
      </c>
      <c r="AN4" s="32" t="s">
        <v>118</v>
      </c>
      <c r="AO4" s="32" t="s">
        <v>27</v>
      </c>
      <c r="AP4" s="32">
        <v>409</v>
      </c>
      <c r="AQ4" s="32">
        <v>0.08</v>
      </c>
      <c r="AR4" s="32">
        <f t="shared" si="9"/>
        <v>784</v>
      </c>
    </row>
    <row r="5" spans="1:44" x14ac:dyDescent="0.3">
      <c r="A5" s="36"/>
      <c r="B5" s="35" t="s">
        <v>105</v>
      </c>
      <c r="C5" s="37">
        <v>4</v>
      </c>
      <c r="D5" s="61">
        <v>139.81738060974487</v>
      </c>
      <c r="E5" s="61">
        <v>150.79756259201895</v>
      </c>
      <c r="F5" s="61">
        <v>155.60081509267022</v>
      </c>
      <c r="G5" s="61">
        <v>159.77062106877446</v>
      </c>
      <c r="H5" s="61">
        <v>164.86430205330771</v>
      </c>
      <c r="I5" s="61">
        <v>186.44702603134562</v>
      </c>
      <c r="J5" s="62" t="s">
        <v>111</v>
      </c>
      <c r="K5" s="62" t="s">
        <v>119</v>
      </c>
      <c r="L5" s="62" t="str">
        <f t="shared" si="0"/>
        <v>N0P50</v>
      </c>
      <c r="M5" s="62" t="s">
        <v>108</v>
      </c>
      <c r="N5" s="61">
        <f t="shared" si="2"/>
        <v>10.980181982274075</v>
      </c>
      <c r="O5" s="61">
        <f t="shared" si="3"/>
        <v>15.783434482925344</v>
      </c>
      <c r="P5" s="61">
        <f t="shared" si="4"/>
        <v>19.953240459029587</v>
      </c>
      <c r="Q5" s="61">
        <f t="shared" si="10"/>
        <v>25.046921443562837</v>
      </c>
      <c r="R5" s="61">
        <f t="shared" si="11"/>
        <v>46.629645421600742</v>
      </c>
      <c r="S5" s="63">
        <f t="shared" si="5"/>
        <v>7.853231074984671</v>
      </c>
      <c r="T5" s="63">
        <f t="shared" si="6"/>
        <v>11.288606905732063</v>
      </c>
      <c r="U5" s="63">
        <f t="shared" si="7"/>
        <v>14.270929960219053</v>
      </c>
      <c r="V5" s="63">
        <f t="shared" si="12"/>
        <v>17.914025662856066</v>
      </c>
      <c r="W5" s="63">
        <f t="shared" si="8"/>
        <v>46.629645421600742</v>
      </c>
      <c r="X5" s="34">
        <f t="shared" si="1"/>
        <v>33.350392646642661</v>
      </c>
      <c r="Y5" s="38" t="e">
        <f>((#REF!-#REF!)/#REF!)*100</f>
        <v>#REF!</v>
      </c>
      <c r="Z5" s="39" t="e">
        <f>((#REF!-#REF!)/#REF!)*100</f>
        <v>#REF!</v>
      </c>
      <c r="AA5" s="39" t="e">
        <f>((#REF!-#REF!)/#REF!)*100</f>
        <v>#REF!</v>
      </c>
      <c r="AC5" s="41" t="s">
        <v>120</v>
      </c>
      <c r="AD5" s="41" t="s">
        <v>28</v>
      </c>
      <c r="AE5" s="41">
        <v>444</v>
      </c>
      <c r="AF5" s="41"/>
      <c r="AH5" s="31"/>
      <c r="AI5" s="31"/>
      <c r="AJ5" s="31" t="s">
        <v>113</v>
      </c>
      <c r="AK5" s="42">
        <f>AVERAGE(X2,X10)</f>
        <v>34.635654691702598</v>
      </c>
      <c r="AL5" s="43"/>
      <c r="AN5" s="32" t="s">
        <v>109</v>
      </c>
      <c r="AO5" s="32" t="s">
        <v>24</v>
      </c>
      <c r="AP5" s="32">
        <v>484</v>
      </c>
      <c r="AQ5" s="32">
        <v>0.08</v>
      </c>
      <c r="AR5" s="32">
        <f t="shared" si="9"/>
        <v>784</v>
      </c>
    </row>
    <row r="6" spans="1:44" x14ac:dyDescent="0.3">
      <c r="A6" s="36"/>
      <c r="B6" s="35" t="s">
        <v>105</v>
      </c>
      <c r="C6" s="37">
        <v>5</v>
      </c>
      <c r="D6" s="61">
        <v>159.52018741049034</v>
      </c>
      <c r="E6" s="61">
        <v>169.22319534840906</v>
      </c>
      <c r="F6" s="61">
        <v>176.82298569313505</v>
      </c>
      <c r="G6" s="61">
        <v>182.33363108694081</v>
      </c>
      <c r="H6" s="61">
        <v>187.8848245138542</v>
      </c>
      <c r="I6" s="61">
        <v>209.69984569252904</v>
      </c>
      <c r="J6" s="62" t="s">
        <v>111</v>
      </c>
      <c r="K6" s="62" t="s">
        <v>107</v>
      </c>
      <c r="L6" s="62" t="str">
        <f t="shared" si="0"/>
        <v>N0P100</v>
      </c>
      <c r="M6" s="62" t="s">
        <v>108</v>
      </c>
      <c r="N6" s="61">
        <f t="shared" si="2"/>
        <v>9.7030079379187271</v>
      </c>
      <c r="O6" s="61">
        <f t="shared" si="3"/>
        <v>17.302798282644716</v>
      </c>
      <c r="P6" s="61">
        <f t="shared" si="4"/>
        <v>22.813443676450476</v>
      </c>
      <c r="Q6" s="61">
        <f t="shared" si="10"/>
        <v>28.364637103363862</v>
      </c>
      <c r="R6" s="61">
        <f t="shared" si="11"/>
        <v>50.179658282038702</v>
      </c>
      <c r="S6" s="63">
        <f t="shared" si="5"/>
        <v>6.082620698626787</v>
      </c>
      <c r="T6" s="63">
        <f t="shared" si="6"/>
        <v>10.846776551308674</v>
      </c>
      <c r="U6" s="63">
        <f t="shared" si="7"/>
        <v>14.30128941470277</v>
      </c>
      <c r="V6" s="63">
        <f t="shared" si="12"/>
        <v>17.781221025257242</v>
      </c>
      <c r="W6" s="63">
        <f t="shared" si="8"/>
        <v>50.179658282038702</v>
      </c>
      <c r="X6" s="34">
        <f t="shared" si="1"/>
        <v>31.456619438963116</v>
      </c>
      <c r="Y6" s="38" t="e">
        <f>((#REF!-#REF!)/#REF!)*100</f>
        <v>#REF!</v>
      </c>
      <c r="Z6" s="39" t="e">
        <f>((#REF!-#REF!)/#REF!)*100</f>
        <v>#REF!</v>
      </c>
      <c r="AA6" s="44" t="e">
        <f>((#REF!-#REF!)/#REF!)*100</f>
        <v>#REF!</v>
      </c>
      <c r="AC6" s="41" t="s">
        <v>121</v>
      </c>
      <c r="AD6" s="41" t="s">
        <v>29</v>
      </c>
      <c r="AE6" s="41">
        <v>416</v>
      </c>
      <c r="AF6" s="41"/>
      <c r="AH6" s="51" t="s">
        <v>116</v>
      </c>
      <c r="AI6" s="52" t="s">
        <v>27</v>
      </c>
      <c r="AJ6" s="31" t="s">
        <v>110</v>
      </c>
      <c r="AK6" s="42">
        <f>AVERAGE(X35,X26)</f>
        <v>31.866188626377109</v>
      </c>
      <c r="AL6" s="53">
        <f>(AK7-AK6)/AK6</f>
        <v>9.4636072826890266E-2</v>
      </c>
      <c r="AN6" s="32" t="s">
        <v>122</v>
      </c>
      <c r="AO6" s="32" t="s">
        <v>30</v>
      </c>
      <c r="AP6" s="32">
        <v>396</v>
      </c>
      <c r="AQ6" s="32">
        <v>0.08</v>
      </c>
      <c r="AR6" s="32">
        <f t="shared" si="9"/>
        <v>784</v>
      </c>
    </row>
    <row r="7" spans="1:44" x14ac:dyDescent="0.3">
      <c r="A7" s="36"/>
      <c r="B7" s="35" t="s">
        <v>105</v>
      </c>
      <c r="C7" s="37">
        <v>6</v>
      </c>
      <c r="D7" s="61">
        <v>123.71286818716293</v>
      </c>
      <c r="E7" s="61">
        <v>131.93022989552469</v>
      </c>
      <c r="F7" s="61">
        <v>138.52076993445709</v>
      </c>
      <c r="G7" s="61">
        <v>142.08229784057843</v>
      </c>
      <c r="H7" s="61">
        <v>147.14749955216843</v>
      </c>
      <c r="I7" s="61">
        <v>167.71698872365175</v>
      </c>
      <c r="J7" s="62" t="s">
        <v>115</v>
      </c>
      <c r="K7" s="62" t="s">
        <v>119</v>
      </c>
      <c r="L7" s="62" t="str">
        <f t="shared" si="0"/>
        <v>N100P50</v>
      </c>
      <c r="M7" s="62" t="s">
        <v>108</v>
      </c>
      <c r="N7" s="61">
        <f t="shared" si="2"/>
        <v>8.2173617083617643</v>
      </c>
      <c r="O7" s="61">
        <f t="shared" si="3"/>
        <v>14.807901747294167</v>
      </c>
      <c r="P7" s="61">
        <f t="shared" si="4"/>
        <v>18.369429653415509</v>
      </c>
      <c r="Q7" s="61">
        <f t="shared" si="10"/>
        <v>23.434631365005501</v>
      </c>
      <c r="R7" s="61">
        <f t="shared" si="11"/>
        <v>44.004120536488827</v>
      </c>
      <c r="S7" s="63">
        <f t="shared" si="5"/>
        <v>6.6422853408667795</v>
      </c>
      <c r="T7" s="63">
        <f t="shared" si="6"/>
        <v>11.969572740720524</v>
      </c>
      <c r="U7" s="63">
        <f t="shared" si="7"/>
        <v>14.848438907442302</v>
      </c>
      <c r="V7" s="63">
        <f t="shared" si="12"/>
        <v>18.942759721285967</v>
      </c>
      <c r="W7" s="63">
        <f t="shared" si="8"/>
        <v>44.004120536488827</v>
      </c>
      <c r="X7" s="34">
        <f t="shared" si="1"/>
        <v>35.569558107662495</v>
      </c>
      <c r="Y7" s="38" t="e">
        <f>((#REF!-#REF!)/#REF!)*100</f>
        <v>#REF!</v>
      </c>
      <c r="Z7" s="39" t="e">
        <f>((#REF!-#REF!)/#REF!)*100</f>
        <v>#REF!</v>
      </c>
      <c r="AA7" s="39" t="e">
        <f>((#REF!-#REF!)/#REF!)*100</f>
        <v>#REF!</v>
      </c>
      <c r="AC7" s="41" t="s">
        <v>122</v>
      </c>
      <c r="AD7" s="41" t="s">
        <v>30</v>
      </c>
      <c r="AE7" s="41">
        <v>396</v>
      </c>
      <c r="AF7" s="41"/>
      <c r="AH7" s="31"/>
      <c r="AI7" s="31"/>
      <c r="AJ7" s="31" t="s">
        <v>113</v>
      </c>
      <c r="AK7" s="42">
        <f>AVERAGE(X30,X33)</f>
        <v>34.881879573938356</v>
      </c>
      <c r="AL7" s="43"/>
      <c r="AN7" s="32" t="s">
        <v>123</v>
      </c>
      <c r="AO7" s="32" t="s">
        <v>31</v>
      </c>
      <c r="AP7" s="32">
        <v>446</v>
      </c>
      <c r="AQ7" s="32">
        <v>0.08</v>
      </c>
      <c r="AR7" s="32">
        <f t="shared" si="9"/>
        <v>784</v>
      </c>
    </row>
    <row r="8" spans="1:44" x14ac:dyDescent="0.3">
      <c r="A8" s="36"/>
      <c r="B8" s="35" t="s">
        <v>105</v>
      </c>
      <c r="C8" s="37">
        <v>7</v>
      </c>
      <c r="D8" s="61">
        <v>148.01610660497107</v>
      </c>
      <c r="E8" s="61">
        <v>162.85585751926502</v>
      </c>
      <c r="F8" s="61">
        <v>168.14787372574449</v>
      </c>
      <c r="G8" s="61">
        <v>176.92996581479318</v>
      </c>
      <c r="H8" s="61">
        <v>185.87178261009745</v>
      </c>
      <c r="I8" s="61">
        <v>209.20195848213098</v>
      </c>
      <c r="J8" s="62" t="s">
        <v>115</v>
      </c>
      <c r="K8" s="62" t="s">
        <v>119</v>
      </c>
      <c r="L8" s="62" t="str">
        <f t="shared" si="0"/>
        <v>N100P50</v>
      </c>
      <c r="M8" s="62" t="s">
        <v>108</v>
      </c>
      <c r="N8" s="61">
        <f t="shared" si="2"/>
        <v>14.839750914293944</v>
      </c>
      <c r="O8" s="61">
        <f t="shared" si="3"/>
        <v>20.131767120773418</v>
      </c>
      <c r="P8" s="61">
        <f t="shared" si="4"/>
        <v>28.913859209822107</v>
      </c>
      <c r="Q8" s="61">
        <f t="shared" si="10"/>
        <v>37.855676005126384</v>
      </c>
      <c r="R8" s="61">
        <f t="shared" si="11"/>
        <v>61.185851877159905</v>
      </c>
      <c r="S8" s="63">
        <f t="shared" si="5"/>
        <v>10.025767637503549</v>
      </c>
      <c r="T8" s="63">
        <f t="shared" si="6"/>
        <v>13.601065169550472</v>
      </c>
      <c r="U8" s="63">
        <f t="shared" si="7"/>
        <v>19.534265474897342</v>
      </c>
      <c r="V8" s="63">
        <f t="shared" si="12"/>
        <v>25.575376135352972</v>
      </c>
      <c r="W8" s="63">
        <f t="shared" si="8"/>
        <v>61.185851877159905</v>
      </c>
      <c r="X8" s="34">
        <f t="shared" si="1"/>
        <v>41.337293136924735</v>
      </c>
      <c r="Y8" s="38" t="e">
        <f>((#REF!-#REF!)/#REF!)*100</f>
        <v>#REF!</v>
      </c>
      <c r="Z8" s="39" t="e">
        <f>((#REF!-#REF!)/#REF!)*100</f>
        <v>#REF!</v>
      </c>
      <c r="AA8" s="39" t="e">
        <f>((#REF!-#REF!)/#REF!)*100</f>
        <v>#REF!</v>
      </c>
      <c r="AC8" s="41" t="s">
        <v>117</v>
      </c>
      <c r="AD8" s="41" t="s">
        <v>31</v>
      </c>
      <c r="AE8" s="41">
        <v>486</v>
      </c>
      <c r="AF8" s="41"/>
      <c r="AH8" s="51" t="s">
        <v>120</v>
      </c>
      <c r="AI8" s="52" t="s">
        <v>28</v>
      </c>
      <c r="AJ8" s="31" t="s">
        <v>110</v>
      </c>
      <c r="AK8" s="42">
        <f>AVERAGE(X78,X85)</f>
        <v>30.521820702656775</v>
      </c>
      <c r="AL8" s="53">
        <f>(AK9-AK8)/AK8</f>
        <v>0.18418399611842615</v>
      </c>
      <c r="AN8" s="32" t="s">
        <v>124</v>
      </c>
      <c r="AO8" s="32" t="s">
        <v>28</v>
      </c>
      <c r="AP8" s="32">
        <v>444</v>
      </c>
      <c r="AQ8" s="32">
        <v>0.04</v>
      </c>
      <c r="AR8" s="32">
        <f>2.7*2.7*8*8</f>
        <v>466.56000000000006</v>
      </c>
    </row>
    <row r="9" spans="1:44" x14ac:dyDescent="0.3">
      <c r="A9" s="36"/>
      <c r="B9" s="35" t="s">
        <v>105</v>
      </c>
      <c r="C9" s="37">
        <v>8</v>
      </c>
      <c r="D9" s="61">
        <v>146.64590983696354</v>
      </c>
      <c r="E9" s="61">
        <v>158.46535614075353</v>
      </c>
      <c r="F9" s="61">
        <v>162.17359260860289</v>
      </c>
      <c r="G9" s="61">
        <v>169.46165046873787</v>
      </c>
      <c r="H9" s="61">
        <v>177.26073784408351</v>
      </c>
      <c r="I9" s="61">
        <v>201.31264114017588</v>
      </c>
      <c r="J9" s="62" t="s">
        <v>111</v>
      </c>
      <c r="K9" s="62" t="s">
        <v>107</v>
      </c>
      <c r="L9" s="62" t="str">
        <f t="shared" si="0"/>
        <v>N0P100</v>
      </c>
      <c r="M9" s="62" t="s">
        <v>108</v>
      </c>
      <c r="N9" s="61">
        <f t="shared" si="2"/>
        <v>11.819446303789988</v>
      </c>
      <c r="O9" s="61">
        <f t="shared" si="3"/>
        <v>15.527682771639348</v>
      </c>
      <c r="P9" s="61">
        <f t="shared" si="4"/>
        <v>22.815740631774332</v>
      </c>
      <c r="Q9" s="61">
        <f t="shared" si="10"/>
        <v>30.614828007119968</v>
      </c>
      <c r="R9" s="61">
        <f>I9-$D9</f>
        <v>54.666731303212345</v>
      </c>
      <c r="S9" s="63">
        <f t="shared" si="5"/>
        <v>8.0598540504337883</v>
      </c>
      <c r="T9" s="63">
        <f t="shared" si="6"/>
        <v>10.588554968155984</v>
      </c>
      <c r="U9" s="63">
        <f t="shared" si="7"/>
        <v>15.558388677284062</v>
      </c>
      <c r="V9" s="63">
        <f t="shared" si="12"/>
        <v>20.876700919348245</v>
      </c>
      <c r="W9" s="63">
        <f t="shared" si="8"/>
        <v>54.666731303212345</v>
      </c>
      <c r="X9" s="34">
        <f t="shared" si="1"/>
        <v>37.278047075427573</v>
      </c>
      <c r="Y9" s="38" t="e">
        <f>((#REF!-#REF!)/#REF!)*100</f>
        <v>#REF!</v>
      </c>
      <c r="Z9" s="39" t="e">
        <f>((#REF!-#REF!)/#REF!)*100</f>
        <v>#REF!</v>
      </c>
      <c r="AA9" s="39" t="e">
        <f>((#REF!-#REF!)/#REF!)*100</f>
        <v>#REF!</v>
      </c>
      <c r="AC9" s="41" t="s">
        <v>123</v>
      </c>
      <c r="AD9" s="41" t="s">
        <v>32</v>
      </c>
      <c r="AE9" s="41">
        <v>446</v>
      </c>
      <c r="AF9" s="41"/>
      <c r="AH9" s="31"/>
      <c r="AI9" s="31"/>
      <c r="AJ9" s="31" t="s">
        <v>113</v>
      </c>
      <c r="AK9" s="42">
        <f>AVERAGE(X75,X82)</f>
        <v>36.143451608482209</v>
      </c>
      <c r="AL9" s="43"/>
      <c r="AN9" s="45">
        <v>28</v>
      </c>
      <c r="AO9" s="45" t="s">
        <v>29</v>
      </c>
      <c r="AP9" s="32">
        <v>416</v>
      </c>
      <c r="AQ9" s="32">
        <v>0.08</v>
      </c>
      <c r="AR9" s="32">
        <f t="shared" si="9"/>
        <v>784</v>
      </c>
    </row>
    <row r="10" spans="1:44" x14ac:dyDescent="0.3">
      <c r="A10" s="36"/>
      <c r="B10" s="35" t="s">
        <v>105</v>
      </c>
      <c r="C10" s="37">
        <v>9</v>
      </c>
      <c r="D10" s="61">
        <v>195.95105334897255</v>
      </c>
      <c r="E10" s="61">
        <v>213.57026664422264</v>
      </c>
      <c r="F10" s="61">
        <v>221.53803352719061</v>
      </c>
      <c r="G10" s="61">
        <v>229.62439882636556</v>
      </c>
      <c r="H10" s="61">
        <v>237.53515729860663</v>
      </c>
      <c r="I10" s="61">
        <v>267.51316205581514</v>
      </c>
      <c r="J10" s="62" t="s">
        <v>106</v>
      </c>
      <c r="K10" s="62" t="s">
        <v>107</v>
      </c>
      <c r="L10" s="62" t="str">
        <f t="shared" si="0"/>
        <v>N200P100</v>
      </c>
      <c r="M10" s="62" t="s">
        <v>108</v>
      </c>
      <c r="N10" s="61">
        <f t="shared" si="2"/>
        <v>17.619213295250091</v>
      </c>
      <c r="O10" s="61">
        <f t="shared" si="3"/>
        <v>25.586980178218056</v>
      </c>
      <c r="P10" s="61">
        <f t="shared" si="4"/>
        <v>33.673345477393013</v>
      </c>
      <c r="Q10" s="61">
        <f t="shared" si="10"/>
        <v>41.584103949634084</v>
      </c>
      <c r="R10" s="61">
        <f>I10-$D10</f>
        <v>71.562108706842594</v>
      </c>
      <c r="S10" s="63">
        <f t="shared" si="5"/>
        <v>8.991640000970925</v>
      </c>
      <c r="T10" s="63">
        <f t="shared" si="6"/>
        <v>13.057842630041783</v>
      </c>
      <c r="U10" s="63">
        <f t="shared" si="7"/>
        <v>17.184569769790205</v>
      </c>
      <c r="V10" s="63">
        <f t="shared" si="12"/>
        <v>21.221679209642343</v>
      </c>
      <c r="W10" s="63">
        <f t="shared" si="8"/>
        <v>71.562108706842594</v>
      </c>
      <c r="X10" s="34">
        <f t="shared" si="1"/>
        <v>36.520400112060855</v>
      </c>
      <c r="Y10" s="38" t="e">
        <f>((#REF!-#REF!)/#REF!)*100</f>
        <v>#REF!</v>
      </c>
      <c r="Z10" s="39" t="e">
        <f>((#REF!-#REF!)/#REF!)*100</f>
        <v>#REF!</v>
      </c>
      <c r="AA10" s="39" t="e">
        <f>((#REF!-#REF!)/#REF!)*100</f>
        <v>#REF!</v>
      </c>
      <c r="AH10" s="51" t="s">
        <v>121</v>
      </c>
      <c r="AI10" s="52" t="s">
        <v>29</v>
      </c>
      <c r="AJ10" s="31" t="s">
        <v>110</v>
      </c>
      <c r="AK10" s="42" t="e">
        <f>AVERAGE(X97,X89)</f>
        <v>#REF!</v>
      </c>
      <c r="AL10" s="53" t="e">
        <f>(AK11-AK10)/AK10</f>
        <v>#REF!</v>
      </c>
    </row>
    <row r="11" spans="1:44" x14ac:dyDescent="0.3">
      <c r="A11" s="36"/>
      <c r="B11" s="35" t="s">
        <v>105</v>
      </c>
      <c r="C11" s="37">
        <v>10</v>
      </c>
      <c r="D11" s="61">
        <v>193.0017887428547</v>
      </c>
      <c r="E11" s="61">
        <v>209.60024037588511</v>
      </c>
      <c r="F11" s="61">
        <v>215.16941903783663</v>
      </c>
      <c r="G11" s="61">
        <v>223.33649434825159</v>
      </c>
      <c r="H11" s="61">
        <v>229.6056622600822</v>
      </c>
      <c r="I11" s="61">
        <v>254.07080906558716</v>
      </c>
      <c r="J11" s="62" t="s">
        <v>111</v>
      </c>
      <c r="K11" s="62" t="s">
        <v>112</v>
      </c>
      <c r="L11" s="62" t="str">
        <f t="shared" si="0"/>
        <v>N0P0</v>
      </c>
      <c r="M11" s="62" t="s">
        <v>108</v>
      </c>
      <c r="N11" s="61">
        <f t="shared" si="2"/>
        <v>16.598451633030407</v>
      </c>
      <c r="O11" s="61">
        <f t="shared" si="3"/>
        <v>22.167630294981933</v>
      </c>
      <c r="P11" s="61">
        <f t="shared" si="4"/>
        <v>30.334705605396891</v>
      </c>
      <c r="Q11" s="61">
        <f t="shared" si="10"/>
        <v>36.603873517227498</v>
      </c>
      <c r="R11" s="61">
        <f t="shared" si="11"/>
        <v>61.069020322732456</v>
      </c>
      <c r="S11" s="63">
        <f t="shared" si="5"/>
        <v>8.6001542996812841</v>
      </c>
      <c r="T11" s="63">
        <f t="shared" si="6"/>
        <v>11.485712354985944</v>
      </c>
      <c r="U11" s="63">
        <f t="shared" si="7"/>
        <v>15.717318374604931</v>
      </c>
      <c r="V11" s="63">
        <f t="shared" si="12"/>
        <v>18.965561799013454</v>
      </c>
      <c r="W11" s="63">
        <f t="shared" si="8"/>
        <v>61.069020322732456</v>
      </c>
      <c r="X11" s="34">
        <f t="shared" si="1"/>
        <v>31.641686183591577</v>
      </c>
      <c r="Y11" s="38" t="e">
        <f>((#REF!-#REF!)/#REF!)*100</f>
        <v>#REF!</v>
      </c>
      <c r="Z11" s="39" t="e">
        <f>((#REF!-#REF!)/#REF!)*100</f>
        <v>#REF!</v>
      </c>
      <c r="AA11" s="39" t="e">
        <f>((#REF!-#REF!)/#REF!)*100</f>
        <v>#REF!</v>
      </c>
      <c r="AH11" s="31"/>
      <c r="AI11" s="31"/>
      <c r="AJ11" s="31" t="s">
        <v>113</v>
      </c>
      <c r="AK11" s="42">
        <f>AVERAGE(X94,X86)</f>
        <v>43.068982591742994</v>
      </c>
      <c r="AL11" s="43"/>
    </row>
    <row r="12" spans="1:44" x14ac:dyDescent="0.3">
      <c r="A12" s="36"/>
      <c r="B12" s="35" t="s">
        <v>105</v>
      </c>
      <c r="C12" s="37">
        <v>11</v>
      </c>
      <c r="D12" s="61">
        <v>191.86557096559295</v>
      </c>
      <c r="E12" s="61">
        <v>203.8137149437749</v>
      </c>
      <c r="F12" s="61">
        <v>210.75449059405383</v>
      </c>
      <c r="G12" s="61">
        <v>218.28334481959004</v>
      </c>
      <c r="H12" s="61">
        <v>218.71310181500246</v>
      </c>
      <c r="I12" s="61">
        <v>247.68636644452909</v>
      </c>
      <c r="J12" s="62" t="s">
        <v>111</v>
      </c>
      <c r="K12" s="62" t="s">
        <v>119</v>
      </c>
      <c r="L12" s="62" t="str">
        <f t="shared" si="0"/>
        <v>N0P50</v>
      </c>
      <c r="M12" s="62" t="s">
        <v>108</v>
      </c>
      <c r="N12" s="61">
        <f t="shared" si="2"/>
        <v>11.948143978181946</v>
      </c>
      <c r="O12" s="61">
        <f t="shared" si="3"/>
        <v>18.888919628460883</v>
      </c>
      <c r="P12" s="61">
        <f t="shared" si="4"/>
        <v>26.41777385399709</v>
      </c>
      <c r="Q12" s="61">
        <f t="shared" si="10"/>
        <v>26.847530849409509</v>
      </c>
      <c r="R12" s="61">
        <f t="shared" si="11"/>
        <v>55.820795478936134</v>
      </c>
      <c r="S12" s="63">
        <f t="shared" si="5"/>
        <v>6.2273517432289056</v>
      </c>
      <c r="T12" s="63">
        <f t="shared" si="6"/>
        <v>9.844871872217352</v>
      </c>
      <c r="U12" s="63">
        <f t="shared" si="7"/>
        <v>13.768897526036373</v>
      </c>
      <c r="V12" s="63">
        <f t="shared" si="12"/>
        <v>13.992886120368123</v>
      </c>
      <c r="W12" s="63">
        <f t="shared" si="8"/>
        <v>55.820795478936134</v>
      </c>
      <c r="X12" s="34">
        <f t="shared" si="1"/>
        <v>29.093700968865548</v>
      </c>
      <c r="Y12" s="38" t="e">
        <f>((#REF!-#REF!)/#REF!)*100</f>
        <v>#REF!</v>
      </c>
      <c r="Z12" s="39" t="e">
        <f>((#REF!-#REF!)/#REF!)*100</f>
        <v>#REF!</v>
      </c>
      <c r="AA12" s="39" t="e">
        <f>((#REF!-#REF!)/#REF!)*100</f>
        <v>#REF!</v>
      </c>
      <c r="AH12" s="51" t="s">
        <v>122</v>
      </c>
      <c r="AI12" s="52" t="s">
        <v>30</v>
      </c>
      <c r="AJ12" s="31" t="s">
        <v>110</v>
      </c>
      <c r="AK12" s="42">
        <f>AVERAGE(X52,X58)</f>
        <v>40.332525626897947</v>
      </c>
      <c r="AL12" s="53">
        <f>(AK13-AK12)/AK12</f>
        <v>0.12511047310865175</v>
      </c>
    </row>
    <row r="13" spans="1:44" x14ac:dyDescent="0.3">
      <c r="A13" s="36"/>
      <c r="B13" s="35" t="s">
        <v>105</v>
      </c>
      <c r="C13" s="37">
        <v>12</v>
      </c>
      <c r="D13" s="61">
        <v>159.3694976738862</v>
      </c>
      <c r="E13" s="61">
        <v>173.75513693678036</v>
      </c>
      <c r="F13" s="61">
        <v>180.9910563183974</v>
      </c>
      <c r="G13" s="61">
        <v>189.99580666624945</v>
      </c>
      <c r="H13" s="61">
        <v>191.25708634136791</v>
      </c>
      <c r="I13" s="61">
        <v>221.37463484620662</v>
      </c>
      <c r="J13" s="62" t="s">
        <v>115</v>
      </c>
      <c r="K13" s="62" t="s">
        <v>107</v>
      </c>
      <c r="L13" s="62" t="str">
        <f t="shared" si="0"/>
        <v>N100P100</v>
      </c>
      <c r="M13" s="62" t="s">
        <v>108</v>
      </c>
      <c r="N13" s="61">
        <f t="shared" si="2"/>
        <v>14.385639262894159</v>
      </c>
      <c r="O13" s="61">
        <f t="shared" si="3"/>
        <v>21.621558644511197</v>
      </c>
      <c r="P13" s="61">
        <f t="shared" si="4"/>
        <v>30.626308992363249</v>
      </c>
      <c r="Q13" s="61">
        <f t="shared" si="10"/>
        <v>31.887588667481708</v>
      </c>
      <c r="R13" s="61">
        <f t="shared" si="11"/>
        <v>62.005137172320417</v>
      </c>
      <c r="S13" s="63">
        <f t="shared" si="5"/>
        <v>9.0265950968428914</v>
      </c>
      <c r="T13" s="63">
        <f t="shared" si="6"/>
        <v>13.566936559438023</v>
      </c>
      <c r="U13" s="63">
        <f t="shared" si="7"/>
        <v>19.217171064335723</v>
      </c>
      <c r="V13" s="63">
        <f t="shared" si="12"/>
        <v>20.008589556285404</v>
      </c>
      <c r="W13" s="63">
        <f t="shared" si="8"/>
        <v>62.005137172320417</v>
      </c>
      <c r="X13" s="34">
        <f t="shared" si="1"/>
        <v>38.906527332601613</v>
      </c>
      <c r="Y13" s="38" t="e">
        <f>((#REF!-#REF!)/#REF!)*100</f>
        <v>#REF!</v>
      </c>
      <c r="Z13" s="39" t="e">
        <f>((#REF!-#REF!)/#REF!)*100</f>
        <v>#REF!</v>
      </c>
      <c r="AA13" s="39" t="e">
        <f>((#REF!-#REF!)/#REF!)*100</f>
        <v>#REF!</v>
      </c>
      <c r="AH13" s="31"/>
      <c r="AI13" s="31"/>
      <c r="AJ13" s="31" t="s">
        <v>113</v>
      </c>
      <c r="AK13" s="42">
        <f>AVERAGE(X53,X57)</f>
        <v>45.378546989745971</v>
      </c>
      <c r="AL13" s="43"/>
    </row>
    <row r="14" spans="1:44" x14ac:dyDescent="0.3">
      <c r="A14" s="36"/>
      <c r="B14" s="35" t="s">
        <v>114</v>
      </c>
      <c r="C14" s="37">
        <v>1</v>
      </c>
      <c r="D14" s="61">
        <v>278.49736775696061</v>
      </c>
      <c r="E14" s="61">
        <v>298.7673435734755</v>
      </c>
      <c r="F14" s="61">
        <v>306.26285544343256</v>
      </c>
      <c r="G14" s="61">
        <v>318.11860569752156</v>
      </c>
      <c r="H14" s="61">
        <v>323.60580003910695</v>
      </c>
      <c r="I14" s="61">
        <v>349.18113830192209</v>
      </c>
      <c r="J14" s="62" t="s">
        <v>111</v>
      </c>
      <c r="K14" s="62" t="s">
        <v>112</v>
      </c>
      <c r="L14" s="62" t="str">
        <f t="shared" si="0"/>
        <v>N0P0</v>
      </c>
      <c r="M14" s="62" t="s">
        <v>125</v>
      </c>
      <c r="N14" s="61">
        <f t="shared" si="2"/>
        <v>20.269975816514886</v>
      </c>
      <c r="O14" s="61">
        <f t="shared" si="3"/>
        <v>27.765487686471943</v>
      </c>
      <c r="P14" s="61">
        <f t="shared" si="4"/>
        <v>39.621237940560945</v>
      </c>
      <c r="Q14" s="61">
        <f t="shared" si="10"/>
        <v>45.108432282146339</v>
      </c>
      <c r="R14" s="61">
        <f t="shared" si="11"/>
        <v>70.683770544961476</v>
      </c>
      <c r="S14" s="63">
        <f t="shared" si="5"/>
        <v>7.278336588877246</v>
      </c>
      <c r="T14" s="63">
        <f t="shared" si="6"/>
        <v>9.9697486946096951</v>
      </c>
      <c r="U14" s="63">
        <f t="shared" si="7"/>
        <v>14.226790816614701</v>
      </c>
      <c r="V14" s="63">
        <f t="shared" si="12"/>
        <v>16.197076706847589</v>
      </c>
      <c r="W14" s="63">
        <f t="shared" si="8"/>
        <v>70.683770544961476</v>
      </c>
      <c r="X14" s="34">
        <f t="shared" si="1"/>
        <v>25.38040883985872</v>
      </c>
      <c r="Y14" s="38" t="e">
        <f>((#REF!-#REF!)/#REF!)*100</f>
        <v>#REF!</v>
      </c>
      <c r="Z14" s="39" t="e">
        <f>((#REF!-#REF!)/#REF!)*100</f>
        <v>#REF!</v>
      </c>
      <c r="AA14" s="39" t="e">
        <f>((#REF!-#REF!)/#REF!)*100</f>
        <v>#REF!</v>
      </c>
      <c r="AH14" s="51" t="s">
        <v>117</v>
      </c>
      <c r="AI14" s="52" t="s">
        <v>31</v>
      </c>
      <c r="AJ14" s="31" t="s">
        <v>110</v>
      </c>
      <c r="AK14" s="42">
        <f>AVERAGE(X20,X14)</f>
        <v>26.593716104540718</v>
      </c>
      <c r="AL14" s="53">
        <f>(AK15-AK14)/AK14</f>
        <v>0.19593255502879936</v>
      </c>
    </row>
    <row r="15" spans="1:44" x14ac:dyDescent="0.3">
      <c r="A15" s="36"/>
      <c r="B15" s="35" t="s">
        <v>114</v>
      </c>
      <c r="C15" s="37">
        <v>2</v>
      </c>
      <c r="D15" s="61">
        <v>275.9189338336289</v>
      </c>
      <c r="E15" s="61">
        <v>297.62592732982301</v>
      </c>
      <c r="F15" s="61">
        <v>303.3259796731719</v>
      </c>
      <c r="G15" s="61">
        <v>315.4228039851979</v>
      </c>
      <c r="H15" s="61">
        <v>322.84355629658046</v>
      </c>
      <c r="I15" s="61">
        <v>348.39083760568644</v>
      </c>
      <c r="J15" s="62" t="s">
        <v>115</v>
      </c>
      <c r="K15" s="62" t="s">
        <v>107</v>
      </c>
      <c r="L15" s="62" t="str">
        <f t="shared" si="0"/>
        <v>N100P100</v>
      </c>
      <c r="M15" s="62" t="s">
        <v>125</v>
      </c>
      <c r="N15" s="61">
        <f t="shared" si="2"/>
        <v>21.706993496194116</v>
      </c>
      <c r="O15" s="61">
        <f t="shared" si="3"/>
        <v>27.407045839543002</v>
      </c>
      <c r="P15" s="61">
        <f t="shared" si="4"/>
        <v>39.503870151569004</v>
      </c>
      <c r="Q15" s="61">
        <f t="shared" si="10"/>
        <v>46.924622462951561</v>
      </c>
      <c r="R15" s="61">
        <f t="shared" si="11"/>
        <v>72.471903772057544</v>
      </c>
      <c r="S15" s="63">
        <f t="shared" si="5"/>
        <v>7.8671634434782218</v>
      </c>
      <c r="T15" s="63">
        <f t="shared" si="6"/>
        <v>9.9330065750647822</v>
      </c>
      <c r="U15" s="63">
        <f t="shared" si="7"/>
        <v>14.31720165147807</v>
      </c>
      <c r="V15" s="63">
        <f t="shared" si="12"/>
        <v>17.006669970407231</v>
      </c>
      <c r="W15" s="63">
        <f t="shared" si="8"/>
        <v>72.471903772057544</v>
      </c>
      <c r="X15" s="34">
        <f t="shared" si="1"/>
        <v>26.265650843575671</v>
      </c>
      <c r="Y15" s="38" t="e">
        <f>((#REF!-#REF!)/#REF!)*100</f>
        <v>#REF!</v>
      </c>
      <c r="Z15" s="39" t="e">
        <f>((#REF!-#REF!)/#REF!)*100</f>
        <v>#REF!</v>
      </c>
      <c r="AA15" s="39" t="e">
        <f>((#REF!-#REF!)/#REF!)*100</f>
        <v>#REF!</v>
      </c>
      <c r="AH15" s="31"/>
      <c r="AI15" s="31"/>
      <c r="AJ15" s="31" t="s">
        <v>113</v>
      </c>
      <c r="AK15" s="42">
        <f>AVERAGE(X24)</f>
        <v>31.80429084861391</v>
      </c>
      <c r="AL15" s="43"/>
    </row>
    <row r="16" spans="1:44" hidden="1" x14ac:dyDescent="0.3">
      <c r="A16" s="36"/>
      <c r="B16" s="35" t="s">
        <v>114</v>
      </c>
      <c r="C16" s="37">
        <v>3</v>
      </c>
      <c r="D16" s="61"/>
      <c r="E16" s="61"/>
      <c r="F16" s="61"/>
      <c r="G16" s="61"/>
      <c r="H16" s="61"/>
      <c r="I16" s="61"/>
      <c r="J16" s="62" t="s">
        <v>106</v>
      </c>
      <c r="K16" s="62" t="s">
        <v>107</v>
      </c>
      <c r="L16" s="62" t="str">
        <f t="shared" si="0"/>
        <v>N200P100</v>
      </c>
      <c r="M16" s="62" t="s">
        <v>125</v>
      </c>
      <c r="N16" s="61">
        <f t="shared" si="2"/>
        <v>0</v>
      </c>
      <c r="O16" s="61">
        <f t="shared" si="3"/>
        <v>0</v>
      </c>
      <c r="P16" s="61">
        <f t="shared" si="4"/>
        <v>0</v>
      </c>
      <c r="Q16" s="61">
        <f t="shared" si="10"/>
        <v>0</v>
      </c>
      <c r="R16" s="61">
        <f t="shared" si="11"/>
        <v>0</v>
      </c>
      <c r="S16" s="63"/>
      <c r="T16" s="63"/>
      <c r="U16" s="63"/>
      <c r="V16" s="63"/>
      <c r="W16" s="63">
        <f t="shared" si="8"/>
        <v>0</v>
      </c>
      <c r="X16" s="34"/>
      <c r="Y16" s="38" t="e">
        <f>((#REF!-#REF!)/#REF!)*100</f>
        <v>#REF!</v>
      </c>
      <c r="Z16" s="39" t="e">
        <f>((#REF!-#REF!)/#REF!)*100</f>
        <v>#REF!</v>
      </c>
      <c r="AA16" s="39" t="e">
        <f>((#REF!-#REF!)/#REF!)*100</f>
        <v>#REF!</v>
      </c>
    </row>
    <row r="17" spans="1:38" x14ac:dyDescent="0.3">
      <c r="A17" s="36"/>
      <c r="B17" s="35" t="s">
        <v>114</v>
      </c>
      <c r="C17" s="37">
        <v>4</v>
      </c>
      <c r="D17" s="61">
        <v>260.97105195192393</v>
      </c>
      <c r="E17" s="61">
        <v>288.79885664795893</v>
      </c>
      <c r="F17" s="61">
        <v>295.93020325058279</v>
      </c>
      <c r="G17" s="61">
        <v>309.11920827624164</v>
      </c>
      <c r="H17" s="61">
        <v>313.56208641015019</v>
      </c>
      <c r="I17" s="61">
        <v>335.22281066387569</v>
      </c>
      <c r="J17" s="62" t="s">
        <v>115</v>
      </c>
      <c r="K17" s="62" t="s">
        <v>119</v>
      </c>
      <c r="L17" s="62" t="str">
        <f>J17&amp;K17</f>
        <v>N100P50</v>
      </c>
      <c r="M17" s="62" t="s">
        <v>125</v>
      </c>
      <c r="N17" s="61">
        <f>E17-D17</f>
        <v>27.827804696035003</v>
      </c>
      <c r="O17" s="61">
        <f>F17-D17</f>
        <v>34.959151298658867</v>
      </c>
      <c r="P17" s="61">
        <f>G17-D17</f>
        <v>48.148156324317711</v>
      </c>
      <c r="Q17" s="61">
        <f>H17-D17</f>
        <v>52.591034458226261</v>
      </c>
      <c r="R17" s="61">
        <f>I17-$D17</f>
        <v>74.251758711951766</v>
      </c>
      <c r="S17" s="63">
        <f>((E17-D17)/D17)*100</f>
        <v>10.663176811335166</v>
      </c>
      <c r="T17" s="63">
        <f>((F17-D17)/D17)*100</f>
        <v>13.395796597815393</v>
      </c>
      <c r="U17" s="63">
        <f>((G17-D17)/D17)*100</f>
        <v>18.449615757837982</v>
      </c>
      <c r="V17" s="63">
        <f>((H17-D17)/D17)*100</f>
        <v>20.152056737662452</v>
      </c>
      <c r="W17" s="63">
        <f t="shared" si="8"/>
        <v>74.251758711951766</v>
      </c>
      <c r="X17" s="34">
        <f>((I17-$D17)/$D17)*100</f>
        <v>28.45210537973017</v>
      </c>
      <c r="Y17" s="38" t="e">
        <f>((#REF!-#REF!)/#REF!)*100</f>
        <v>#REF!</v>
      </c>
      <c r="Z17" s="39" t="e">
        <f>((#REF!-#REF!)/#REF!)*100</f>
        <v>#REF!</v>
      </c>
      <c r="AA17" s="39" t="e">
        <f>((#REF!-#REF!)/#REF!)*100</f>
        <v>#REF!</v>
      </c>
      <c r="AH17" s="51" t="s">
        <v>123</v>
      </c>
      <c r="AI17" s="52" t="s">
        <v>32</v>
      </c>
      <c r="AJ17" s="31" t="s">
        <v>110</v>
      </c>
      <c r="AK17" s="42">
        <f>AVERAGE(X65,X71)</f>
        <v>20.594623161440452</v>
      </c>
      <c r="AL17" s="53">
        <f>(AK18-AK17)/AK17</f>
        <v>0.39174837334883228</v>
      </c>
    </row>
    <row r="18" spans="1:38" x14ac:dyDescent="0.3">
      <c r="A18" s="36"/>
      <c r="B18" s="35" t="s">
        <v>114</v>
      </c>
      <c r="C18" s="37">
        <v>5</v>
      </c>
      <c r="D18" s="61">
        <v>259.28063988592305</v>
      </c>
      <c r="E18" s="61">
        <v>286.06556817772542</v>
      </c>
      <c r="F18" s="61">
        <v>291.86572423265648</v>
      </c>
      <c r="G18" s="61">
        <v>305.83435812104671</v>
      </c>
      <c r="H18" s="61">
        <v>312.76153920911474</v>
      </c>
      <c r="I18" s="61">
        <v>342.47561645367637</v>
      </c>
      <c r="J18" s="62" t="s">
        <v>111</v>
      </c>
      <c r="K18" s="62" t="s">
        <v>107</v>
      </c>
      <c r="L18" s="62" t="str">
        <f>J18&amp;K18</f>
        <v>N0P100</v>
      </c>
      <c r="M18" s="62" t="s">
        <v>125</v>
      </c>
      <c r="N18" s="61">
        <f>E18-D18</f>
        <v>26.784928291802373</v>
      </c>
      <c r="O18" s="61">
        <f>F18-D18</f>
        <v>32.585084346733424</v>
      </c>
      <c r="P18" s="61">
        <f>G18-D18</f>
        <v>46.553718235123654</v>
      </c>
      <c r="Q18" s="61">
        <f>H18-D18</f>
        <v>53.480899323191693</v>
      </c>
      <c r="R18" s="61">
        <f>I18-$D18</f>
        <v>83.194976567753315</v>
      </c>
      <c r="S18" s="63">
        <f>((E18-D18)/D18)*100</f>
        <v>10.330477548800815</v>
      </c>
      <c r="T18" s="63">
        <f>((F18-D18)/D18)*100</f>
        <v>12.567496115818766</v>
      </c>
      <c r="U18" s="63">
        <f>((G18-D18)/D18)*100</f>
        <v>17.954953464942896</v>
      </c>
      <c r="V18" s="63">
        <f>((H18-D18)/D18)*100</f>
        <v>20.626645840862604</v>
      </c>
      <c r="W18" s="63">
        <f t="shared" si="8"/>
        <v>83.194976567753315</v>
      </c>
      <c r="X18" s="34">
        <f>((I18-$D18)/$D18)*100</f>
        <v>32.08684481971234</v>
      </c>
      <c r="Y18" s="38" t="e">
        <f>((#REF!-#REF!)/#REF!)*100</f>
        <v>#REF!</v>
      </c>
      <c r="Z18" s="39" t="e">
        <f>((#REF!-#REF!)/#REF!)*100</f>
        <v>#REF!</v>
      </c>
      <c r="AA18" s="39" t="e">
        <f>((#REF!-#REF!)/#REF!)*100</f>
        <v>#REF!</v>
      </c>
      <c r="AH18" s="31"/>
      <c r="AI18" s="31"/>
      <c r="AJ18" s="31" t="s">
        <v>113</v>
      </c>
      <c r="AK18" s="42">
        <f>AVERAGE(X66,X73)</f>
        <v>28.662533284666935</v>
      </c>
      <c r="AL18" s="43"/>
    </row>
    <row r="19" spans="1:38" x14ac:dyDescent="0.3">
      <c r="A19" s="36"/>
      <c r="B19" s="35" t="s">
        <v>114</v>
      </c>
      <c r="C19" s="37">
        <v>6</v>
      </c>
      <c r="D19" s="61">
        <v>288.77824547257745</v>
      </c>
      <c r="E19" s="61">
        <v>315.90963461905648</v>
      </c>
      <c r="F19" s="61">
        <v>319.55171585875968</v>
      </c>
      <c r="G19" s="61">
        <v>333.5849853716922</v>
      </c>
      <c r="H19" s="61">
        <v>342.20971804451119</v>
      </c>
      <c r="I19" s="61">
        <v>367.68218283826923</v>
      </c>
      <c r="J19" s="62" t="s">
        <v>111</v>
      </c>
      <c r="K19" s="62" t="s">
        <v>119</v>
      </c>
      <c r="L19" s="62" t="str">
        <f>J19&amp;K19</f>
        <v>N0P50</v>
      </c>
      <c r="M19" s="62" t="s">
        <v>125</v>
      </c>
      <c r="N19" s="61">
        <f>E19-D19</f>
        <v>27.131389146479023</v>
      </c>
      <c r="O19" s="61">
        <f>F19-D19</f>
        <v>30.773470386182225</v>
      </c>
      <c r="P19" s="61">
        <f>G19-D19</f>
        <v>44.806739899114746</v>
      </c>
      <c r="Q19" s="61">
        <f>H19-D19</f>
        <v>53.431472571933739</v>
      </c>
      <c r="R19" s="61">
        <f>I19-$D19</f>
        <v>78.903937365691775</v>
      </c>
      <c r="S19" s="63">
        <f>((E19-D19)/D19)*100</f>
        <v>9.3952330453699062</v>
      </c>
      <c r="T19" s="63">
        <f>((F19-D19)/D19)*100</f>
        <v>10.656436510936725</v>
      </c>
      <c r="U19" s="63">
        <f>((G19-D19)/D19)*100</f>
        <v>15.515967910183049</v>
      </c>
      <c r="V19" s="63">
        <f>((H19-D19)/D19)*100</f>
        <v>18.502596164920469</v>
      </c>
      <c r="W19" s="63">
        <f t="shared" si="8"/>
        <v>78.903937365691775</v>
      </c>
      <c r="X19" s="34">
        <f>((I19-$D19)/$D19)*100</f>
        <v>27.323366147809271</v>
      </c>
      <c r="Y19" s="38" t="e">
        <f>((#REF!-#REF!)/#REF!)*100</f>
        <v>#REF!</v>
      </c>
      <c r="Z19" s="39" t="e">
        <f>((#REF!-#REF!)/#REF!)*100</f>
        <v>#REF!</v>
      </c>
      <c r="AA19" s="39" t="e">
        <f>((#REF!-#REF!)/#REF!)*100</f>
        <v>#REF!</v>
      </c>
    </row>
    <row r="20" spans="1:38" x14ac:dyDescent="0.3">
      <c r="A20" s="36"/>
      <c r="B20" s="35" t="s">
        <v>114</v>
      </c>
      <c r="C20" s="37">
        <v>7</v>
      </c>
      <c r="D20" s="61">
        <v>280.14778311204731</v>
      </c>
      <c r="E20" s="61">
        <v>304.78528716259916</v>
      </c>
      <c r="F20" s="61">
        <v>308.3643992257899</v>
      </c>
      <c r="G20" s="61">
        <v>323.85410595576025</v>
      </c>
      <c r="H20" s="61">
        <v>327.57850084211981</v>
      </c>
      <c r="I20" s="61">
        <v>358.04854263037367</v>
      </c>
      <c r="J20" s="62" t="s">
        <v>111</v>
      </c>
      <c r="K20" s="62" t="s">
        <v>112</v>
      </c>
      <c r="L20" s="62" t="str">
        <f>J20&amp;K20</f>
        <v>N0P0</v>
      </c>
      <c r="M20" s="62" t="s">
        <v>125</v>
      </c>
      <c r="N20" s="61">
        <f>E20-D20</f>
        <v>24.637504050551854</v>
      </c>
      <c r="O20" s="61">
        <f>F20-D20</f>
        <v>28.216616113742589</v>
      </c>
      <c r="P20" s="61">
        <f>G20-D20</f>
        <v>43.70632284371294</v>
      </c>
      <c r="Q20" s="61">
        <f>H20-D20</f>
        <v>47.430717730072502</v>
      </c>
      <c r="R20" s="61">
        <f>I20-$D20</f>
        <v>77.900759518326367</v>
      </c>
      <c r="S20" s="63">
        <f>((E20-D20)/D20)*100</f>
        <v>8.7944668977437139</v>
      </c>
      <c r="T20" s="63">
        <f>((F20-D20)/D20)*100</f>
        <v>10.072046903350698</v>
      </c>
      <c r="U20" s="63">
        <f>((G20-D20)/D20)*100</f>
        <v>15.601166769266294</v>
      </c>
      <c r="V20" s="63">
        <f>((H20-D20)/D20)*100</f>
        <v>16.930606126232387</v>
      </c>
      <c r="W20" s="63">
        <f t="shared" si="8"/>
        <v>77.900759518326367</v>
      </c>
      <c r="X20" s="34">
        <f>((I20-$D20)/$D20)*100</f>
        <v>27.807023369222716</v>
      </c>
      <c r="Y20" s="38" t="e">
        <f>((#REF!-#REF!)/#REF!)*100</f>
        <v>#REF!</v>
      </c>
      <c r="Z20" s="39" t="e">
        <f>((#REF!-#REF!)/#REF!)*100</f>
        <v>#REF!</v>
      </c>
      <c r="AA20" s="39" t="e">
        <f>((#REF!-#REF!)/#REF!)*100</f>
        <v>#REF!</v>
      </c>
    </row>
    <row r="21" spans="1:38" ht="16.5" customHeight="1" x14ac:dyDescent="0.3">
      <c r="A21" s="36"/>
      <c r="B21" s="35" t="s">
        <v>114</v>
      </c>
      <c r="C21" s="37">
        <v>8</v>
      </c>
      <c r="D21" s="61">
        <v>303.30617071551484</v>
      </c>
      <c r="E21" s="61">
        <v>330.0625308958754</v>
      </c>
      <c r="F21" s="61">
        <v>335.56686866574495</v>
      </c>
      <c r="G21" s="61">
        <v>348.5323821194919</v>
      </c>
      <c r="H21" s="61">
        <v>353.55629208962387</v>
      </c>
      <c r="I21" s="61">
        <v>382.7187496669585</v>
      </c>
      <c r="J21" s="62" t="s">
        <v>115</v>
      </c>
      <c r="K21" s="62" t="s">
        <v>107</v>
      </c>
      <c r="L21" s="62" t="str">
        <f>J21&amp;K21</f>
        <v>N100P100</v>
      </c>
      <c r="M21" s="62" t="s">
        <v>125</v>
      </c>
      <c r="N21" s="61">
        <f>E21-D21</f>
        <v>26.756360180360559</v>
      </c>
      <c r="O21" s="61">
        <f>F21-D21</f>
        <v>32.26069795023011</v>
      </c>
      <c r="P21" s="61">
        <f>G21-D21</f>
        <v>45.226211403977061</v>
      </c>
      <c r="Q21" s="61">
        <f>H21-D21</f>
        <v>50.250121374109028</v>
      </c>
      <c r="R21" s="61">
        <f>I21-$D21</f>
        <v>79.412578951443663</v>
      </c>
      <c r="S21" s="63">
        <f>((E21-D21)/D21)*100</f>
        <v>8.8215680271986994</v>
      </c>
      <c r="T21" s="63">
        <f>((F21-D21)/D21)*100</f>
        <v>10.636347382621814</v>
      </c>
      <c r="U21" s="63">
        <f>((G21-D21)/D21)*100</f>
        <v>14.911075266713533</v>
      </c>
      <c r="V21" s="63">
        <f>((H21-D21)/D21)*100</f>
        <v>16.567457647025911</v>
      </c>
      <c r="W21" s="63">
        <f t="shared" si="8"/>
        <v>79.412578951443663</v>
      </c>
      <c r="X21" s="34">
        <f>((I21-$D21)/$D21)*100</f>
        <v>26.182315633112673</v>
      </c>
      <c r="Y21" s="38" t="e">
        <f>((#REF!-#REF!)/#REF!)*100</f>
        <v>#REF!</v>
      </c>
      <c r="Z21" s="39" t="e">
        <f>((#REF!-#REF!)/#REF!)*100</f>
        <v>#REF!</v>
      </c>
      <c r="AA21" s="39" t="e">
        <f>((#REF!-#REF!)/#REF!)*100</f>
        <v>#REF!</v>
      </c>
    </row>
    <row r="22" spans="1:38" hidden="1" x14ac:dyDescent="0.3">
      <c r="A22" s="36"/>
      <c r="B22" s="35" t="s">
        <v>114</v>
      </c>
      <c r="C22" s="37">
        <v>9</v>
      </c>
      <c r="D22" s="61"/>
      <c r="E22" s="61"/>
      <c r="F22" s="61"/>
      <c r="G22" s="61"/>
      <c r="H22" s="61"/>
      <c r="I22" s="61"/>
      <c r="J22" s="62" t="s">
        <v>115</v>
      </c>
      <c r="K22" s="62" t="s">
        <v>119</v>
      </c>
      <c r="L22" s="62" t="str">
        <f t="shared" si="0"/>
        <v>N100P50</v>
      </c>
      <c r="M22" s="62" t="s">
        <v>125</v>
      </c>
      <c r="N22" s="61">
        <f t="shared" si="2"/>
        <v>0</v>
      </c>
      <c r="O22" s="61">
        <f t="shared" si="3"/>
        <v>0</v>
      </c>
      <c r="P22" s="61">
        <f t="shared" si="4"/>
        <v>0</v>
      </c>
      <c r="Q22" s="61">
        <f t="shared" si="10"/>
        <v>0</v>
      </c>
      <c r="R22" s="61">
        <f t="shared" si="11"/>
        <v>0</v>
      </c>
      <c r="S22" s="63"/>
      <c r="T22" s="63"/>
      <c r="U22" s="63"/>
      <c r="V22" s="63"/>
      <c r="W22" s="63">
        <f t="shared" si="8"/>
        <v>0</v>
      </c>
      <c r="X22" s="34"/>
      <c r="Y22" s="38" t="e">
        <f>((#REF!-#REF!)/#REF!)*100</f>
        <v>#REF!</v>
      </c>
      <c r="Z22" s="39" t="e">
        <f>((#REF!-#REF!)/#REF!)*100</f>
        <v>#REF!</v>
      </c>
      <c r="AA22" s="39" t="e">
        <f>((#REF!-#REF!)/#REF!)*100</f>
        <v>#REF!</v>
      </c>
    </row>
    <row r="23" spans="1:38" x14ac:dyDescent="0.3">
      <c r="A23" s="36"/>
      <c r="B23" s="35" t="s">
        <v>114</v>
      </c>
      <c r="C23" s="37">
        <v>10</v>
      </c>
      <c r="D23" s="61">
        <v>281.31151499586571</v>
      </c>
      <c r="E23" s="61">
        <v>305.39443180925457</v>
      </c>
      <c r="F23" s="61">
        <v>309.86817696237563</v>
      </c>
      <c r="G23" s="61">
        <v>329.63562333230885</v>
      </c>
      <c r="H23" s="61">
        <v>333.04867966228375</v>
      </c>
      <c r="I23" s="61">
        <v>361.17193227064422</v>
      </c>
      <c r="J23" s="62" t="s">
        <v>111</v>
      </c>
      <c r="K23" s="62" t="s">
        <v>119</v>
      </c>
      <c r="L23" s="62" t="str">
        <f t="shared" ref="L23:L54" si="13">J23&amp;K23</f>
        <v>N0P50</v>
      </c>
      <c r="M23" s="62" t="s">
        <v>125</v>
      </c>
      <c r="N23" s="61">
        <f t="shared" ref="N23:N54" si="14">E23-D23</f>
        <v>24.082916813388863</v>
      </c>
      <c r="O23" s="61">
        <f t="shared" ref="O23:O54" si="15">F23-D23</f>
        <v>28.556661966509921</v>
      </c>
      <c r="P23" s="61">
        <f t="shared" ref="P23:P54" si="16">G23-D23</f>
        <v>48.324108336443146</v>
      </c>
      <c r="Q23" s="61">
        <f t="shared" ref="Q23:Q54" si="17">H23-D23</f>
        <v>51.737164666418039</v>
      </c>
      <c r="R23" s="61">
        <f t="shared" ref="R23:R54" si="18">I23-$D23</f>
        <v>79.860417274778513</v>
      </c>
      <c r="S23" s="63">
        <f t="shared" ref="S23:S54" si="19">((E23-D23)/D23)*100</f>
        <v>8.5609424177829325</v>
      </c>
      <c r="T23" s="63">
        <f t="shared" ref="T23:T54" si="20">((F23-D23)/D23)*100</f>
        <v>10.151259526980118</v>
      </c>
      <c r="U23" s="63">
        <f t="shared" ref="U23:U54" si="21">((G23-D23)/D23)*100</f>
        <v>17.178147982016785</v>
      </c>
      <c r="V23" s="63">
        <f t="shared" ref="V23:V54" si="22">((H23-D23)/D23)*100</f>
        <v>18.39141375609114</v>
      </c>
      <c r="W23" s="63">
        <f t="shared" si="8"/>
        <v>79.860417274778513</v>
      </c>
      <c r="X23" s="34">
        <f t="shared" ref="X23:X54" si="23">((I23-$D23)/$D23)*100</f>
        <v>28.388605875572559</v>
      </c>
      <c r="Y23" s="38" t="e">
        <f>((#REF!-#REF!)/#REF!)*100</f>
        <v>#REF!</v>
      </c>
      <c r="Z23" s="39" t="e">
        <f>((#REF!-#REF!)/#REF!)*100</f>
        <v>#REF!</v>
      </c>
      <c r="AA23" s="39" t="e">
        <f>((#REF!-#REF!)/#REF!)*100</f>
        <v>#REF!</v>
      </c>
    </row>
    <row r="24" spans="1:38" x14ac:dyDescent="0.3">
      <c r="A24" s="36"/>
      <c r="B24" s="35" t="s">
        <v>114</v>
      </c>
      <c r="C24" s="37">
        <v>11</v>
      </c>
      <c r="D24" s="61">
        <v>291.9691231414775</v>
      </c>
      <c r="E24" s="61">
        <v>319.48110637030692</v>
      </c>
      <c r="F24" s="61">
        <v>324.44113325183491</v>
      </c>
      <c r="G24" s="61">
        <v>338.9018659228953</v>
      </c>
      <c r="H24" s="61">
        <v>342.05874257653909</v>
      </c>
      <c r="I24" s="61">
        <v>384.82783225354069</v>
      </c>
      <c r="J24" s="62" t="s">
        <v>106</v>
      </c>
      <c r="K24" s="62" t="s">
        <v>107</v>
      </c>
      <c r="L24" s="62" t="str">
        <f t="shared" si="13"/>
        <v>N200P100</v>
      </c>
      <c r="M24" s="62" t="s">
        <v>125</v>
      </c>
      <c r="N24" s="61">
        <f t="shared" si="14"/>
        <v>27.511983228829422</v>
      </c>
      <c r="O24" s="61">
        <f t="shared" si="15"/>
        <v>32.472010110357417</v>
      </c>
      <c r="P24" s="61">
        <f t="shared" si="16"/>
        <v>46.932742781417801</v>
      </c>
      <c r="Q24" s="61">
        <f t="shared" si="17"/>
        <v>50.089619435061593</v>
      </c>
      <c r="R24" s="61">
        <f t="shared" si="18"/>
        <v>92.858709112063195</v>
      </c>
      <c r="S24" s="63">
        <f t="shared" si="19"/>
        <v>9.4229084681321336</v>
      </c>
      <c r="T24" s="63">
        <f t="shared" si="20"/>
        <v>11.121727448769532</v>
      </c>
      <c r="U24" s="63">
        <f t="shared" si="21"/>
        <v>16.074556883426308</v>
      </c>
      <c r="V24" s="63">
        <f t="shared" si="22"/>
        <v>17.155793357912717</v>
      </c>
      <c r="W24" s="63">
        <f t="shared" si="8"/>
        <v>92.858709112063195</v>
      </c>
      <c r="X24" s="34">
        <f t="shared" si="23"/>
        <v>31.80429084861391</v>
      </c>
      <c r="Y24" s="38" t="e">
        <f>((#REF!-#REF!)/#REF!)*100</f>
        <v>#REF!</v>
      </c>
      <c r="Z24" s="39" t="e">
        <f>((#REF!-#REF!)/#REF!)*100</f>
        <v>#REF!</v>
      </c>
      <c r="AA24" s="39" t="e">
        <f>((#REF!-#REF!)/#REF!)*100</f>
        <v>#REF!</v>
      </c>
    </row>
    <row r="25" spans="1:38" x14ac:dyDescent="0.3">
      <c r="A25" s="36"/>
      <c r="B25" s="35" t="s">
        <v>114</v>
      </c>
      <c r="C25" s="37">
        <v>12</v>
      </c>
      <c r="D25" s="61">
        <v>258.44272778807056</v>
      </c>
      <c r="E25" s="61">
        <v>284.18466744195842</v>
      </c>
      <c r="F25" s="61">
        <v>287.13989070599592</v>
      </c>
      <c r="G25" s="61">
        <v>301.55771355330154</v>
      </c>
      <c r="H25" s="61">
        <v>306.32136797331708</v>
      </c>
      <c r="I25" s="61">
        <v>334.32078212574203</v>
      </c>
      <c r="J25" s="62" t="s">
        <v>111</v>
      </c>
      <c r="K25" s="62" t="s">
        <v>107</v>
      </c>
      <c r="L25" s="62" t="str">
        <f t="shared" si="13"/>
        <v>N0P100</v>
      </c>
      <c r="M25" s="62" t="s">
        <v>125</v>
      </c>
      <c r="N25" s="61">
        <f t="shared" si="14"/>
        <v>25.741939653887869</v>
      </c>
      <c r="O25" s="61">
        <f t="shared" si="15"/>
        <v>28.697162917925368</v>
      </c>
      <c r="P25" s="61">
        <f t="shared" si="16"/>
        <v>43.114985765230983</v>
      </c>
      <c r="Q25" s="61">
        <f t="shared" si="17"/>
        <v>47.878640185246525</v>
      </c>
      <c r="R25" s="61">
        <f t="shared" si="18"/>
        <v>75.878054337671472</v>
      </c>
      <c r="S25" s="63">
        <f t="shared" si="19"/>
        <v>9.9604039448913788</v>
      </c>
      <c r="T25" s="63">
        <f t="shared" si="20"/>
        <v>11.103877119520945</v>
      </c>
      <c r="U25" s="63">
        <f t="shared" si="21"/>
        <v>16.682607452041111</v>
      </c>
      <c r="V25" s="63">
        <f t="shared" si="22"/>
        <v>18.525822179259848</v>
      </c>
      <c r="W25" s="63">
        <f t="shared" si="8"/>
        <v>75.878054337671472</v>
      </c>
      <c r="X25" s="34">
        <f t="shared" si="23"/>
        <v>29.359717329672115</v>
      </c>
      <c r="Y25" s="38" t="e">
        <f>((#REF!-#REF!)/#REF!)*100</f>
        <v>#REF!</v>
      </c>
      <c r="Z25" s="39" t="e">
        <f>((#REF!-#REF!)/#REF!)*100</f>
        <v>#REF!</v>
      </c>
      <c r="AA25" s="39" t="e">
        <f>((#REF!-#REF!)/#REF!)*100</f>
        <v>#REF!</v>
      </c>
    </row>
    <row r="26" spans="1:38" x14ac:dyDescent="0.3">
      <c r="A26" s="36"/>
      <c r="B26" s="35" t="s">
        <v>118</v>
      </c>
      <c r="C26" s="37">
        <v>1</v>
      </c>
      <c r="D26" s="61">
        <v>228.01015197450974</v>
      </c>
      <c r="E26" s="61">
        <v>246.67802150172827</v>
      </c>
      <c r="F26" s="61">
        <v>249.51401689203755</v>
      </c>
      <c r="G26" s="61">
        <v>259.02328493360892</v>
      </c>
      <c r="H26" s="61">
        <v>264.21412450445746</v>
      </c>
      <c r="I26" s="61">
        <v>303.02565225669184</v>
      </c>
      <c r="J26" s="62" t="s">
        <v>111</v>
      </c>
      <c r="K26" s="62" t="s">
        <v>112</v>
      </c>
      <c r="L26" s="62" t="str">
        <f t="shared" si="13"/>
        <v>N0P0</v>
      </c>
      <c r="M26" s="62" t="s">
        <v>126</v>
      </c>
      <c r="N26" s="61">
        <f t="shared" si="14"/>
        <v>18.667869527218528</v>
      </c>
      <c r="O26" s="61">
        <f t="shared" si="15"/>
        <v>21.503864917527807</v>
      </c>
      <c r="P26" s="61">
        <f t="shared" si="16"/>
        <v>31.013132959099181</v>
      </c>
      <c r="Q26" s="61">
        <f t="shared" si="17"/>
        <v>36.20397252994772</v>
      </c>
      <c r="R26" s="61">
        <f t="shared" si="18"/>
        <v>75.015500282182103</v>
      </c>
      <c r="S26" s="63">
        <f t="shared" si="19"/>
        <v>8.1872975240617762</v>
      </c>
      <c r="T26" s="63">
        <f t="shared" si="20"/>
        <v>9.4310997695978998</v>
      </c>
      <c r="U26" s="63">
        <f t="shared" si="21"/>
        <v>13.601645668200895</v>
      </c>
      <c r="V26" s="63">
        <f t="shared" si="22"/>
        <v>15.878228322919202</v>
      </c>
      <c r="W26" s="63">
        <f t="shared" si="8"/>
        <v>75.015500282182103</v>
      </c>
      <c r="X26" s="34">
        <f t="shared" si="23"/>
        <v>32.900070296242077</v>
      </c>
      <c r="Y26" s="38" t="e">
        <f>((#REF!-#REF!)/#REF!)*100</f>
        <v>#REF!</v>
      </c>
      <c r="Z26" s="39" t="e">
        <f>((#REF!-#REF!)/#REF!)*100</f>
        <v>#REF!</v>
      </c>
      <c r="AA26" s="39" t="e">
        <f>((#REF!-#REF!)/#REF!)*100</f>
        <v>#REF!</v>
      </c>
    </row>
    <row r="27" spans="1:38" x14ac:dyDescent="0.3">
      <c r="A27" s="36"/>
      <c r="B27" s="35" t="s">
        <v>118</v>
      </c>
      <c r="C27" s="37">
        <v>2</v>
      </c>
      <c r="D27" s="61">
        <v>252.6493992088628</v>
      </c>
      <c r="E27" s="61">
        <v>273.07953392624552</v>
      </c>
      <c r="F27" s="61">
        <v>278.79209343348685</v>
      </c>
      <c r="G27" s="61">
        <v>290.6853260825942</v>
      </c>
      <c r="H27" s="61">
        <v>301.37737667345266</v>
      </c>
      <c r="I27" s="61">
        <v>343.24361066158036</v>
      </c>
      <c r="J27" s="62" t="s">
        <v>115</v>
      </c>
      <c r="K27" s="62" t="s">
        <v>107</v>
      </c>
      <c r="L27" s="62" t="str">
        <f t="shared" si="13"/>
        <v>N100P100</v>
      </c>
      <c r="M27" s="62" t="s">
        <v>126</v>
      </c>
      <c r="N27" s="61">
        <f t="shared" si="14"/>
        <v>20.430134717382714</v>
      </c>
      <c r="O27" s="61">
        <f t="shared" si="15"/>
        <v>26.142694224624051</v>
      </c>
      <c r="P27" s="61">
        <f t="shared" si="16"/>
        <v>38.035926873731398</v>
      </c>
      <c r="Q27" s="61">
        <f t="shared" si="17"/>
        <v>48.727977464589856</v>
      </c>
      <c r="R27" s="61">
        <f t="shared" si="18"/>
        <v>90.594211452717559</v>
      </c>
      <c r="S27" s="63">
        <f t="shared" si="19"/>
        <v>8.086357925788425</v>
      </c>
      <c r="T27" s="63">
        <f t="shared" si="20"/>
        <v>10.347419905405015</v>
      </c>
      <c r="U27" s="63">
        <f t="shared" si="21"/>
        <v>15.054825775495894</v>
      </c>
      <c r="V27" s="63">
        <f t="shared" si="22"/>
        <v>19.286797283973318</v>
      </c>
      <c r="W27" s="63">
        <f t="shared" si="8"/>
        <v>90.594211452717559</v>
      </c>
      <c r="X27" s="34">
        <f t="shared" si="23"/>
        <v>35.857679351861115</v>
      </c>
      <c r="Y27" s="38" t="e">
        <f>((#REF!-#REF!)/#REF!)*100</f>
        <v>#REF!</v>
      </c>
      <c r="Z27" s="39" t="e">
        <f>((#REF!-#REF!)/#REF!)*100</f>
        <v>#REF!</v>
      </c>
      <c r="AA27" s="39" t="e">
        <f>((#REF!-#REF!)/#REF!)*100</f>
        <v>#REF!</v>
      </c>
    </row>
    <row r="28" spans="1:38" x14ac:dyDescent="0.3">
      <c r="A28" s="36"/>
      <c r="B28" s="35" t="s">
        <v>118</v>
      </c>
      <c r="C28" s="37">
        <v>3</v>
      </c>
      <c r="D28" s="61">
        <v>234.13307186170317</v>
      </c>
      <c r="E28" s="61">
        <v>252.77933170061442</v>
      </c>
      <c r="F28" s="61">
        <v>255.8266559618379</v>
      </c>
      <c r="G28" s="61">
        <v>270.39679306031127</v>
      </c>
      <c r="H28" s="61">
        <v>274.07514518492428</v>
      </c>
      <c r="I28" s="61">
        <v>314.51714788438159</v>
      </c>
      <c r="J28" s="62" t="s">
        <v>111</v>
      </c>
      <c r="K28" s="62" t="s">
        <v>119</v>
      </c>
      <c r="L28" s="62" t="str">
        <f t="shared" si="13"/>
        <v>N0P50</v>
      </c>
      <c r="M28" s="62" t="s">
        <v>126</v>
      </c>
      <c r="N28" s="61">
        <f t="shared" si="14"/>
        <v>18.646259838911249</v>
      </c>
      <c r="O28" s="61">
        <f t="shared" si="15"/>
        <v>21.693584100134728</v>
      </c>
      <c r="P28" s="61">
        <f t="shared" si="16"/>
        <v>36.263721198608096</v>
      </c>
      <c r="Q28" s="61">
        <f t="shared" si="17"/>
        <v>39.942073323221109</v>
      </c>
      <c r="R28" s="61">
        <f t="shared" si="18"/>
        <v>80.384076022678414</v>
      </c>
      <c r="S28" s="63">
        <f t="shared" si="19"/>
        <v>7.9639581416866863</v>
      </c>
      <c r="T28" s="63">
        <f t="shared" si="20"/>
        <v>9.2654933058532674</v>
      </c>
      <c r="U28" s="63">
        <f t="shared" si="21"/>
        <v>15.488508697322439</v>
      </c>
      <c r="V28" s="63">
        <f t="shared" si="22"/>
        <v>17.059560618934665</v>
      </c>
      <c r="W28" s="63">
        <f t="shared" si="8"/>
        <v>80.384076022678414</v>
      </c>
      <c r="X28" s="34">
        <f t="shared" si="23"/>
        <v>34.332644843168239</v>
      </c>
      <c r="Y28" s="38" t="e">
        <f>((#REF!-#REF!)/#REF!)*100</f>
        <v>#REF!</v>
      </c>
      <c r="Z28" s="39" t="e">
        <f>((#REF!-#REF!)/#REF!)*100</f>
        <v>#REF!</v>
      </c>
      <c r="AA28" s="39" t="e">
        <f>((#REF!-#REF!)/#REF!)*100</f>
        <v>#REF!</v>
      </c>
    </row>
    <row r="29" spans="1:38" x14ac:dyDescent="0.3">
      <c r="A29" s="36"/>
      <c r="B29" s="35" t="s">
        <v>118</v>
      </c>
      <c r="C29" s="37">
        <v>4</v>
      </c>
      <c r="D29" s="61">
        <v>226.38546889971559</v>
      </c>
      <c r="E29" s="61">
        <v>249.80269835070808</v>
      </c>
      <c r="F29" s="61">
        <v>253.25050213489425</v>
      </c>
      <c r="G29" s="61">
        <v>264.39716077114252</v>
      </c>
      <c r="H29" s="61">
        <v>270.8896417187662</v>
      </c>
      <c r="I29" s="61">
        <v>317.20196295470288</v>
      </c>
      <c r="J29" s="62" t="s">
        <v>115</v>
      </c>
      <c r="K29" s="62" t="s">
        <v>119</v>
      </c>
      <c r="L29" s="62" t="str">
        <f t="shared" si="13"/>
        <v>N100P50</v>
      </c>
      <c r="M29" s="62" t="s">
        <v>126</v>
      </c>
      <c r="N29" s="61">
        <f t="shared" si="14"/>
        <v>23.417229450992494</v>
      </c>
      <c r="O29" s="61">
        <f t="shared" si="15"/>
        <v>26.865033235178657</v>
      </c>
      <c r="P29" s="61">
        <f t="shared" si="16"/>
        <v>38.011691871426933</v>
      </c>
      <c r="Q29" s="61">
        <f t="shared" si="17"/>
        <v>44.504172819050609</v>
      </c>
      <c r="R29" s="61">
        <f t="shared" si="18"/>
        <v>90.816494054987288</v>
      </c>
      <c r="S29" s="63">
        <f t="shared" si="19"/>
        <v>10.343963137212608</v>
      </c>
      <c r="T29" s="63">
        <f t="shared" si="20"/>
        <v>11.866942417174025</v>
      </c>
      <c r="U29" s="63">
        <f t="shared" si="21"/>
        <v>16.790694233235165</v>
      </c>
      <c r="V29" s="63">
        <f t="shared" si="22"/>
        <v>19.658581902518268</v>
      </c>
      <c r="W29" s="63">
        <f t="shared" si="8"/>
        <v>90.816494054987288</v>
      </c>
      <c r="X29" s="34">
        <f t="shared" si="23"/>
        <v>40.115867196059853</v>
      </c>
      <c r="Y29" s="38" t="e">
        <f>((#REF!-#REF!)/#REF!)*100</f>
        <v>#REF!</v>
      </c>
      <c r="Z29" s="39" t="e">
        <f>((#REF!-#REF!)/#REF!)*100</f>
        <v>#REF!</v>
      </c>
      <c r="AA29" s="39" t="e">
        <f>((#REF!-#REF!)/#REF!)*100</f>
        <v>#REF!</v>
      </c>
    </row>
    <row r="30" spans="1:38" x14ac:dyDescent="0.3">
      <c r="A30" s="36"/>
      <c r="B30" s="35" t="s">
        <v>118</v>
      </c>
      <c r="C30" s="37">
        <v>5</v>
      </c>
      <c r="D30" s="61">
        <v>216.6419511014646</v>
      </c>
      <c r="E30" s="61">
        <v>235.88247689162969</v>
      </c>
      <c r="F30" s="61">
        <v>239.71063371420107</v>
      </c>
      <c r="G30" s="61">
        <v>250.8734213523241</v>
      </c>
      <c r="H30" s="61">
        <v>255.51400603615934</v>
      </c>
      <c r="I30" s="61">
        <v>296.52872581508069</v>
      </c>
      <c r="J30" s="62" t="s">
        <v>106</v>
      </c>
      <c r="K30" s="62" t="s">
        <v>107</v>
      </c>
      <c r="L30" s="62" t="str">
        <f t="shared" si="13"/>
        <v>N200P100</v>
      </c>
      <c r="M30" s="62" t="s">
        <v>126</v>
      </c>
      <c r="N30" s="61">
        <f t="shared" si="14"/>
        <v>19.240525790165094</v>
      </c>
      <c r="O30" s="61">
        <f t="shared" si="15"/>
        <v>23.068682612736467</v>
      </c>
      <c r="P30" s="61">
        <f t="shared" si="16"/>
        <v>34.231470250859502</v>
      </c>
      <c r="Q30" s="61">
        <f t="shared" si="17"/>
        <v>38.872054934694745</v>
      </c>
      <c r="R30" s="61">
        <f t="shared" si="18"/>
        <v>79.886774713616092</v>
      </c>
      <c r="S30" s="63">
        <f t="shared" si="19"/>
        <v>8.8812557735661102</v>
      </c>
      <c r="T30" s="63">
        <f t="shared" si="20"/>
        <v>10.64829895384953</v>
      </c>
      <c r="U30" s="63">
        <f t="shared" si="21"/>
        <v>15.800942558363101</v>
      </c>
      <c r="V30" s="63">
        <f t="shared" si="22"/>
        <v>17.942995221866774</v>
      </c>
      <c r="W30" s="63">
        <f t="shared" si="8"/>
        <v>79.886774713616092</v>
      </c>
      <c r="X30" s="34">
        <f t="shared" si="23"/>
        <v>36.875025500578602</v>
      </c>
      <c r="Y30" s="38" t="e">
        <f>((#REF!-#REF!)/#REF!)*100</f>
        <v>#REF!</v>
      </c>
      <c r="Z30" s="39" t="e">
        <f>((#REF!-#REF!)/#REF!)*100</f>
        <v>#REF!</v>
      </c>
      <c r="AA30" s="39" t="e">
        <f>((#REF!-#REF!)/#REF!)*100</f>
        <v>#REF!</v>
      </c>
    </row>
    <row r="31" spans="1:38" x14ac:dyDescent="0.3">
      <c r="A31" s="36"/>
      <c r="B31" s="35" t="s">
        <v>118</v>
      </c>
      <c r="C31" s="37">
        <v>6</v>
      </c>
      <c r="D31" s="61">
        <v>225.35118005840116</v>
      </c>
      <c r="E31" s="61">
        <v>243.41523816082142</v>
      </c>
      <c r="F31" s="61">
        <v>249.18611744617002</v>
      </c>
      <c r="G31" s="61">
        <v>258.45944997943991</v>
      </c>
      <c r="H31" s="61">
        <v>263.1766965384777</v>
      </c>
      <c r="I31" s="61">
        <v>300.3346122062656</v>
      </c>
      <c r="J31" s="62" t="s">
        <v>111</v>
      </c>
      <c r="K31" s="62" t="s">
        <v>107</v>
      </c>
      <c r="L31" s="62" t="str">
        <f t="shared" si="13"/>
        <v>N0P100</v>
      </c>
      <c r="M31" s="62" t="s">
        <v>126</v>
      </c>
      <c r="N31" s="61">
        <f t="shared" si="14"/>
        <v>18.064058102420262</v>
      </c>
      <c r="O31" s="61">
        <f t="shared" si="15"/>
        <v>23.834937387768861</v>
      </c>
      <c r="P31" s="61">
        <f t="shared" si="16"/>
        <v>33.108269921038755</v>
      </c>
      <c r="Q31" s="61">
        <f t="shared" si="17"/>
        <v>37.825516480076544</v>
      </c>
      <c r="R31" s="61">
        <f t="shared" si="18"/>
        <v>74.983432147864448</v>
      </c>
      <c r="S31" s="63">
        <f t="shared" si="19"/>
        <v>8.0159589569217466</v>
      </c>
      <c r="T31" s="63">
        <f t="shared" si="20"/>
        <v>10.576797237800967</v>
      </c>
      <c r="U31" s="63">
        <f t="shared" si="21"/>
        <v>14.69185557957076</v>
      </c>
      <c r="V31" s="63">
        <f t="shared" si="22"/>
        <v>16.785142403192133</v>
      </c>
      <c r="W31" s="63">
        <f t="shared" si="8"/>
        <v>74.983432147864448</v>
      </c>
      <c r="X31" s="34">
        <f t="shared" si="23"/>
        <v>33.274035719907047</v>
      </c>
      <c r="Y31" s="38" t="e">
        <f>((#REF!-#REF!)/#REF!)*100</f>
        <v>#REF!</v>
      </c>
      <c r="Z31" s="39" t="e">
        <f>((#REF!-#REF!)/#REF!)*100</f>
        <v>#REF!</v>
      </c>
      <c r="AA31" s="39" t="e">
        <f>((#REF!-#REF!)/#REF!)*100</f>
        <v>#REF!</v>
      </c>
    </row>
    <row r="32" spans="1:38" x14ac:dyDescent="0.3">
      <c r="A32" s="36"/>
      <c r="B32" s="35" t="s">
        <v>118</v>
      </c>
      <c r="C32" s="37">
        <v>7</v>
      </c>
      <c r="D32" s="61">
        <v>227.93717087286177</v>
      </c>
      <c r="E32" s="61">
        <v>243.40853663768456</v>
      </c>
      <c r="F32" s="61">
        <v>246.09523966647657</v>
      </c>
      <c r="G32" s="61">
        <v>255.81097459852879</v>
      </c>
      <c r="H32" s="61">
        <v>263.23206904402792</v>
      </c>
      <c r="I32" s="61">
        <v>298.05108174755736</v>
      </c>
      <c r="J32" s="62" t="s">
        <v>111</v>
      </c>
      <c r="K32" s="62" t="s">
        <v>107</v>
      </c>
      <c r="L32" s="62" t="str">
        <f t="shared" si="13"/>
        <v>N0P100</v>
      </c>
      <c r="M32" s="62" t="s">
        <v>126</v>
      </c>
      <c r="N32" s="61">
        <f t="shared" si="14"/>
        <v>15.471365764822792</v>
      </c>
      <c r="O32" s="61">
        <f t="shared" si="15"/>
        <v>18.158068793614802</v>
      </c>
      <c r="P32" s="61">
        <f t="shared" si="16"/>
        <v>27.873803725667017</v>
      </c>
      <c r="Q32" s="61">
        <f t="shared" si="17"/>
        <v>35.294898171166153</v>
      </c>
      <c r="R32" s="61">
        <f t="shared" si="18"/>
        <v>70.113910874695591</v>
      </c>
      <c r="S32" s="63">
        <f t="shared" si="19"/>
        <v>6.7875571612900174</v>
      </c>
      <c r="T32" s="63">
        <f t="shared" si="20"/>
        <v>7.9662604936616352</v>
      </c>
      <c r="U32" s="63">
        <f t="shared" si="21"/>
        <v>12.228722335601153</v>
      </c>
      <c r="V32" s="63">
        <f t="shared" si="22"/>
        <v>15.484485499231212</v>
      </c>
      <c r="W32" s="63">
        <f t="shared" si="8"/>
        <v>70.113910874695591</v>
      </c>
      <c r="X32" s="34">
        <f t="shared" si="23"/>
        <v>30.760191769601086</v>
      </c>
      <c r="Y32" s="38" t="e">
        <f>((#REF!-#REF!)/#REF!)*100</f>
        <v>#REF!</v>
      </c>
      <c r="Z32" s="39" t="e">
        <f>((#REF!-#REF!)/#REF!)*100</f>
        <v>#REF!</v>
      </c>
      <c r="AA32" s="39" t="e">
        <f>((#REF!-#REF!)/#REF!)*100</f>
        <v>#REF!</v>
      </c>
    </row>
    <row r="33" spans="1:33" x14ac:dyDescent="0.3">
      <c r="A33" s="36"/>
      <c r="B33" s="35" t="s">
        <v>118</v>
      </c>
      <c r="C33" s="37">
        <v>8</v>
      </c>
      <c r="D33" s="61">
        <v>221.25969517855131</v>
      </c>
      <c r="E33" s="61">
        <v>239.5248861672892</v>
      </c>
      <c r="F33" s="61">
        <v>242.97181179711632</v>
      </c>
      <c r="G33" s="61">
        <v>252.08551045251491</v>
      </c>
      <c r="H33" s="61">
        <v>256.03275556179238</v>
      </c>
      <c r="I33" s="61">
        <v>294.02920699464875</v>
      </c>
      <c r="J33" s="62" t="s">
        <v>106</v>
      </c>
      <c r="K33" s="62" t="s">
        <v>107</v>
      </c>
      <c r="L33" s="62" t="str">
        <f t="shared" si="13"/>
        <v>N200P100</v>
      </c>
      <c r="M33" s="62" t="s">
        <v>126</v>
      </c>
      <c r="N33" s="61">
        <f t="shared" si="14"/>
        <v>18.265190988737885</v>
      </c>
      <c r="O33" s="61">
        <f t="shared" si="15"/>
        <v>21.712116618565005</v>
      </c>
      <c r="P33" s="61">
        <f t="shared" si="16"/>
        <v>30.825815273963599</v>
      </c>
      <c r="Q33" s="61">
        <f t="shared" si="17"/>
        <v>34.773060383241074</v>
      </c>
      <c r="R33" s="61">
        <f t="shared" si="18"/>
        <v>72.769511816097435</v>
      </c>
      <c r="S33" s="63">
        <f t="shared" si="19"/>
        <v>8.2550918159759323</v>
      </c>
      <c r="T33" s="63">
        <f t="shared" si="20"/>
        <v>9.8129560383981556</v>
      </c>
      <c r="U33" s="63">
        <f t="shared" si="21"/>
        <v>13.931961376466646</v>
      </c>
      <c r="V33" s="63">
        <f t="shared" si="22"/>
        <v>15.715948788223738</v>
      </c>
      <c r="W33" s="63">
        <f t="shared" si="8"/>
        <v>72.769511816097435</v>
      </c>
      <c r="X33" s="34">
        <f t="shared" si="23"/>
        <v>32.88873364729811</v>
      </c>
      <c r="Y33" s="38" t="e">
        <f>((#REF!-#REF!)/#REF!)*100</f>
        <v>#REF!</v>
      </c>
      <c r="Z33" s="39" t="e">
        <f>((#REF!-#REF!)/#REF!)*100</f>
        <v>#REF!</v>
      </c>
      <c r="AA33" s="39" t="e">
        <f>((#REF!-#REF!)/#REF!)*100</f>
        <v>#REF!</v>
      </c>
    </row>
    <row r="34" spans="1:33" x14ac:dyDescent="0.3">
      <c r="A34" s="36"/>
      <c r="B34" s="35" t="s">
        <v>118</v>
      </c>
      <c r="C34" s="37">
        <v>9</v>
      </c>
      <c r="D34" s="61">
        <v>213.67526518708465</v>
      </c>
      <c r="E34" s="61">
        <v>231.42887826713294</v>
      </c>
      <c r="F34" s="61">
        <v>234.48854964604863</v>
      </c>
      <c r="G34" s="61">
        <v>242.94911631588633</v>
      </c>
      <c r="H34" s="61">
        <v>247.09490817501418</v>
      </c>
      <c r="I34" s="61">
        <v>283.45042515451615</v>
      </c>
      <c r="J34" s="62" t="s">
        <v>115</v>
      </c>
      <c r="K34" s="62" t="s">
        <v>119</v>
      </c>
      <c r="L34" s="62" t="str">
        <f t="shared" si="13"/>
        <v>N100P50</v>
      </c>
      <c r="M34" s="62" t="s">
        <v>126</v>
      </c>
      <c r="N34" s="61">
        <f t="shared" si="14"/>
        <v>17.753613080048297</v>
      </c>
      <c r="O34" s="61">
        <f t="shared" si="15"/>
        <v>20.813284458963977</v>
      </c>
      <c r="P34" s="61">
        <f t="shared" si="16"/>
        <v>29.273851128801681</v>
      </c>
      <c r="Q34" s="61">
        <f t="shared" si="17"/>
        <v>33.419642987929535</v>
      </c>
      <c r="R34" s="61">
        <f t="shared" si="18"/>
        <v>69.775159967431506</v>
      </c>
      <c r="S34" s="63">
        <f t="shared" si="19"/>
        <v>8.3086889184408008</v>
      </c>
      <c r="T34" s="63">
        <f t="shared" si="20"/>
        <v>9.7406147785710164</v>
      </c>
      <c r="U34" s="63">
        <f t="shared" si="21"/>
        <v>13.700159025505732</v>
      </c>
      <c r="V34" s="63">
        <f t="shared" si="22"/>
        <v>15.64038914783551</v>
      </c>
      <c r="W34" s="63">
        <f t="shared" si="8"/>
        <v>69.775159967431506</v>
      </c>
      <c r="X34" s="34">
        <f t="shared" si="23"/>
        <v>32.65476699249183</v>
      </c>
      <c r="Y34" s="38" t="e">
        <f>((#REF!-#REF!)/#REF!)*100</f>
        <v>#REF!</v>
      </c>
      <c r="Z34" s="39" t="e">
        <f>((#REF!-#REF!)/#REF!)*100</f>
        <v>#REF!</v>
      </c>
      <c r="AA34" s="39" t="e">
        <f>((#REF!-#REF!)/#REF!)*100</f>
        <v>#REF!</v>
      </c>
    </row>
    <row r="35" spans="1:33" x14ac:dyDescent="0.3">
      <c r="A35" s="36"/>
      <c r="B35" s="35" t="s">
        <v>118</v>
      </c>
      <c r="C35" s="37">
        <v>10</v>
      </c>
      <c r="D35" s="61">
        <v>230.3554692187451</v>
      </c>
      <c r="E35" s="61">
        <v>247.59599106954764</v>
      </c>
      <c r="F35" s="61">
        <v>251.13922924956245</v>
      </c>
      <c r="G35" s="61">
        <v>260.86080893012513</v>
      </c>
      <c r="H35" s="61">
        <v>265.7763768171327</v>
      </c>
      <c r="I35" s="61">
        <v>301.37937457938244</v>
      </c>
      <c r="J35" s="62" t="s">
        <v>111</v>
      </c>
      <c r="K35" s="62" t="s">
        <v>112</v>
      </c>
      <c r="L35" s="62" t="str">
        <f t="shared" si="13"/>
        <v>N0P0</v>
      </c>
      <c r="M35" s="62" t="s">
        <v>126</v>
      </c>
      <c r="N35" s="61">
        <f t="shared" si="14"/>
        <v>17.240521850802537</v>
      </c>
      <c r="O35" s="61">
        <f t="shared" si="15"/>
        <v>20.783760030817348</v>
      </c>
      <c r="P35" s="61">
        <f t="shared" si="16"/>
        <v>30.505339711380032</v>
      </c>
      <c r="Q35" s="61">
        <f t="shared" si="17"/>
        <v>35.420907598387601</v>
      </c>
      <c r="R35" s="61">
        <f t="shared" si="18"/>
        <v>71.023905360637343</v>
      </c>
      <c r="S35" s="63">
        <f t="shared" si="19"/>
        <v>7.4843119242074385</v>
      </c>
      <c r="T35" s="63">
        <f t="shared" si="20"/>
        <v>9.022473007177064</v>
      </c>
      <c r="U35" s="63">
        <f t="shared" si="21"/>
        <v>13.242724305543716</v>
      </c>
      <c r="V35" s="63">
        <f t="shared" si="22"/>
        <v>15.376629744680374</v>
      </c>
      <c r="W35" s="63">
        <f t="shared" si="8"/>
        <v>71.023905360637343</v>
      </c>
      <c r="X35" s="34">
        <f t="shared" si="23"/>
        <v>30.832306956512145</v>
      </c>
      <c r="Y35" s="38" t="e">
        <f>((#REF!-#REF!)/#REF!)*100</f>
        <v>#REF!</v>
      </c>
      <c r="Z35" s="39" t="e">
        <f>((#REF!-#REF!)/#REF!)*100</f>
        <v>#REF!</v>
      </c>
      <c r="AA35" s="39" t="e">
        <f>((#REF!-#REF!)/#REF!)*100</f>
        <v>#REF!</v>
      </c>
    </row>
    <row r="36" spans="1:33" x14ac:dyDescent="0.3">
      <c r="A36" s="36"/>
      <c r="B36" s="35" t="s">
        <v>118</v>
      </c>
      <c r="C36" s="37">
        <v>11</v>
      </c>
      <c r="D36" s="61">
        <v>228.81020389111754</v>
      </c>
      <c r="E36" s="61">
        <v>246.30036035286645</v>
      </c>
      <c r="F36" s="61">
        <v>248.12534327548192</v>
      </c>
      <c r="G36" s="61">
        <v>256.64355839639512</v>
      </c>
      <c r="H36" s="61">
        <v>261.4871647510854</v>
      </c>
      <c r="I36" s="61">
        <v>299.36549074056552</v>
      </c>
      <c r="J36" s="62" t="s">
        <v>111</v>
      </c>
      <c r="K36" s="62" t="s">
        <v>119</v>
      </c>
      <c r="L36" s="62" t="str">
        <f t="shared" si="13"/>
        <v>N0P50</v>
      </c>
      <c r="M36" s="62" t="s">
        <v>126</v>
      </c>
      <c r="N36" s="61">
        <f t="shared" si="14"/>
        <v>17.49015646174891</v>
      </c>
      <c r="O36" s="61">
        <f t="shared" si="15"/>
        <v>19.315139384364386</v>
      </c>
      <c r="P36" s="61">
        <f t="shared" si="16"/>
        <v>27.833354505277583</v>
      </c>
      <c r="Q36" s="61">
        <f t="shared" si="17"/>
        <v>32.676960859967863</v>
      </c>
      <c r="R36" s="61">
        <f t="shared" si="18"/>
        <v>70.555286849447981</v>
      </c>
      <c r="S36" s="63">
        <f t="shared" si="19"/>
        <v>7.6439582519981677</v>
      </c>
      <c r="T36" s="63">
        <f t="shared" si="20"/>
        <v>8.4415550774806167</v>
      </c>
      <c r="U36" s="63">
        <f t="shared" si="21"/>
        <v>12.164385168120589</v>
      </c>
      <c r="V36" s="63">
        <f t="shared" si="22"/>
        <v>14.281251580684593</v>
      </c>
      <c r="W36" s="63">
        <f t="shared" si="8"/>
        <v>70.555286849447981</v>
      </c>
      <c r="X36" s="34">
        <f t="shared" si="23"/>
        <v>30.835725701736045</v>
      </c>
      <c r="Y36" s="38" t="e">
        <f>((#REF!-#REF!)/#REF!)*100</f>
        <v>#REF!</v>
      </c>
      <c r="Z36" s="39" t="e">
        <f>((#REF!-#REF!)/#REF!)*100</f>
        <v>#REF!</v>
      </c>
      <c r="AA36" s="39" t="e">
        <f>((#REF!-#REF!)/#REF!)*100</f>
        <v>#REF!</v>
      </c>
    </row>
    <row r="37" spans="1:33" x14ac:dyDescent="0.3">
      <c r="A37" s="36"/>
      <c r="B37" s="35" t="s">
        <v>118</v>
      </c>
      <c r="C37" s="37">
        <v>12</v>
      </c>
      <c r="D37" s="61">
        <v>228.54699785905208</v>
      </c>
      <c r="E37" s="61">
        <v>246.65201697985486</v>
      </c>
      <c r="F37" s="61">
        <v>249.08609991238018</v>
      </c>
      <c r="G37" s="61">
        <v>259.94537861526413</v>
      </c>
      <c r="H37" s="61">
        <v>264.92425685118701</v>
      </c>
      <c r="I37" s="61">
        <v>302.85999580189514</v>
      </c>
      <c r="J37" s="62" t="s">
        <v>115</v>
      </c>
      <c r="K37" s="62" t="s">
        <v>107</v>
      </c>
      <c r="L37" s="62" t="str">
        <f t="shared" si="13"/>
        <v>N100P100</v>
      </c>
      <c r="M37" s="62" t="s">
        <v>126</v>
      </c>
      <c r="N37" s="61">
        <f t="shared" si="14"/>
        <v>18.10501912080278</v>
      </c>
      <c r="O37" s="61">
        <f t="shared" si="15"/>
        <v>20.539102053328094</v>
      </c>
      <c r="P37" s="61">
        <f t="shared" si="16"/>
        <v>31.398380756212049</v>
      </c>
      <c r="Q37" s="61">
        <f t="shared" si="17"/>
        <v>36.377258992134927</v>
      </c>
      <c r="R37" s="61">
        <f t="shared" si="18"/>
        <v>74.312997942843054</v>
      </c>
      <c r="S37" s="63">
        <f t="shared" si="19"/>
        <v>7.9217925811339605</v>
      </c>
      <c r="T37" s="63">
        <f t="shared" si="20"/>
        <v>8.9868176986489345</v>
      </c>
      <c r="U37" s="63">
        <f t="shared" si="21"/>
        <v>13.738259986060214</v>
      </c>
      <c r="V37" s="63">
        <f t="shared" si="22"/>
        <v>15.916752061022152</v>
      </c>
      <c r="W37" s="63">
        <f t="shared" si="8"/>
        <v>74.312997942843054</v>
      </c>
      <c r="X37" s="34">
        <f t="shared" si="23"/>
        <v>32.515411989210577</v>
      </c>
      <c r="Y37" s="38" t="e">
        <f>((#REF!-#REF!)/#REF!)*100</f>
        <v>#REF!</v>
      </c>
      <c r="Z37" s="39" t="e">
        <f>((#REF!-#REF!)/#REF!)*100</f>
        <v>#REF!</v>
      </c>
      <c r="AA37" s="39" t="e">
        <f>((#REF!-#REF!)/#REF!)*100</f>
        <v>#REF!</v>
      </c>
    </row>
    <row r="38" spans="1:33" x14ac:dyDescent="0.3">
      <c r="A38" s="36"/>
      <c r="B38" s="35" t="s">
        <v>109</v>
      </c>
      <c r="C38" s="37">
        <v>1</v>
      </c>
      <c r="D38" s="61">
        <v>168.59690535914532</v>
      </c>
      <c r="E38" s="61">
        <v>177.81113346569705</v>
      </c>
      <c r="F38" s="61">
        <v>182.09271460225844</v>
      </c>
      <c r="G38" s="61">
        <v>187.47856033218133</v>
      </c>
      <c r="H38" s="61">
        <v>191.82026968400467</v>
      </c>
      <c r="I38" s="61">
        <v>216.56373152368616</v>
      </c>
      <c r="J38" s="62" t="s">
        <v>111</v>
      </c>
      <c r="K38" s="62" t="s">
        <v>119</v>
      </c>
      <c r="L38" s="62" t="str">
        <f t="shared" si="13"/>
        <v>N0P50</v>
      </c>
      <c r="M38" s="62" t="s">
        <v>127</v>
      </c>
      <c r="N38" s="61">
        <f t="shared" si="14"/>
        <v>9.2142281065517295</v>
      </c>
      <c r="O38" s="61">
        <f t="shared" si="15"/>
        <v>13.495809243113115</v>
      </c>
      <c r="P38" s="61">
        <f t="shared" si="16"/>
        <v>18.881654973036007</v>
      </c>
      <c r="Q38" s="61">
        <f t="shared" si="17"/>
        <v>23.223364324859347</v>
      </c>
      <c r="R38" s="61">
        <f t="shared" si="18"/>
        <v>47.966826164540834</v>
      </c>
      <c r="S38" s="63">
        <f t="shared" si="19"/>
        <v>5.4652415398275371</v>
      </c>
      <c r="T38" s="63">
        <f t="shared" si="20"/>
        <v>8.0047787439302791</v>
      </c>
      <c r="U38" s="63">
        <f t="shared" si="21"/>
        <v>11.199289176046429</v>
      </c>
      <c r="V38" s="63">
        <f t="shared" si="22"/>
        <v>13.774490270381243</v>
      </c>
      <c r="W38" s="63">
        <f t="shared" si="8"/>
        <v>47.966826164540834</v>
      </c>
      <c r="X38" s="34">
        <f t="shared" si="23"/>
        <v>28.450597039347691</v>
      </c>
      <c r="Y38" s="38" t="e">
        <f>((#REF!-#REF!)/#REF!)*100</f>
        <v>#REF!</v>
      </c>
      <c r="Z38" s="39" t="e">
        <f>((#REF!-#REF!)/#REF!)*100</f>
        <v>#REF!</v>
      </c>
      <c r="AA38" s="39" t="e">
        <f>((#REF!-#REF!)/#REF!)*100</f>
        <v>#REF!</v>
      </c>
      <c r="AG38" s="40"/>
    </row>
    <row r="39" spans="1:33" x14ac:dyDescent="0.3">
      <c r="A39" s="36"/>
      <c r="B39" s="35" t="s">
        <v>109</v>
      </c>
      <c r="C39" s="37">
        <v>2</v>
      </c>
      <c r="D39" s="61">
        <v>165.11256501312181</v>
      </c>
      <c r="E39" s="61">
        <v>174.97675560999588</v>
      </c>
      <c r="F39" s="61">
        <v>179.22682764532433</v>
      </c>
      <c r="G39" s="61">
        <v>184.49707178085742</v>
      </c>
      <c r="H39" s="61">
        <v>188.74507105959142</v>
      </c>
      <c r="I39" s="61">
        <v>212.85172730067794</v>
      </c>
      <c r="J39" s="62" t="s">
        <v>115</v>
      </c>
      <c r="K39" s="62" t="s">
        <v>107</v>
      </c>
      <c r="L39" s="62" t="str">
        <f t="shared" si="13"/>
        <v>N100P100</v>
      </c>
      <c r="M39" s="62" t="s">
        <v>127</v>
      </c>
      <c r="N39" s="61">
        <f t="shared" si="14"/>
        <v>9.8641905968740673</v>
      </c>
      <c r="O39" s="61">
        <f t="shared" si="15"/>
        <v>14.114262632202525</v>
      </c>
      <c r="P39" s="61">
        <f t="shared" si="16"/>
        <v>19.384506767735616</v>
      </c>
      <c r="Q39" s="61">
        <f t="shared" si="17"/>
        <v>23.632506046469615</v>
      </c>
      <c r="R39" s="61">
        <f t="shared" si="18"/>
        <v>47.739162287556127</v>
      </c>
      <c r="S39" s="63">
        <f t="shared" si="19"/>
        <v>5.9742216445430065</v>
      </c>
      <c r="T39" s="63">
        <f t="shared" si="20"/>
        <v>8.5482668330425593</v>
      </c>
      <c r="U39" s="63">
        <f t="shared" si="21"/>
        <v>11.740176628105251</v>
      </c>
      <c r="V39" s="63">
        <f t="shared" si="22"/>
        <v>14.312966456908653</v>
      </c>
      <c r="W39" s="63">
        <f t="shared" si="8"/>
        <v>47.739162287556127</v>
      </c>
      <c r="X39" s="34">
        <f t="shared" si="23"/>
        <v>28.913100758723122</v>
      </c>
      <c r="Y39" s="38" t="e">
        <f>((#REF!-#REF!)/#REF!)*100</f>
        <v>#REF!</v>
      </c>
      <c r="Z39" s="39" t="e">
        <f>((#REF!-#REF!)/#REF!)*100</f>
        <v>#REF!</v>
      </c>
      <c r="AA39" s="39" t="e">
        <f>((#REF!-#REF!)/#REF!)*100</f>
        <v>#REF!</v>
      </c>
    </row>
    <row r="40" spans="1:33" x14ac:dyDescent="0.3">
      <c r="A40" s="36"/>
      <c r="B40" s="35" t="s">
        <v>109</v>
      </c>
      <c r="C40" s="37">
        <v>3</v>
      </c>
      <c r="D40" s="61">
        <v>166.35840891573014</v>
      </c>
      <c r="E40" s="61">
        <v>175.76711512849556</v>
      </c>
      <c r="F40" s="61">
        <v>178.65748843740258</v>
      </c>
      <c r="G40" s="61">
        <v>187.32130535410241</v>
      </c>
      <c r="H40" s="61">
        <v>189.77651965661181</v>
      </c>
      <c r="I40" s="61">
        <v>215.92492585380492</v>
      </c>
      <c r="J40" s="62" t="s">
        <v>106</v>
      </c>
      <c r="K40" s="62" t="s">
        <v>107</v>
      </c>
      <c r="L40" s="62" t="str">
        <f t="shared" si="13"/>
        <v>N200P100</v>
      </c>
      <c r="M40" s="62" t="s">
        <v>127</v>
      </c>
      <c r="N40" s="61">
        <f t="shared" si="14"/>
        <v>9.4087062127654235</v>
      </c>
      <c r="O40" s="61">
        <f t="shared" si="15"/>
        <v>12.299079521672439</v>
      </c>
      <c r="P40" s="61">
        <f t="shared" si="16"/>
        <v>20.962896438372269</v>
      </c>
      <c r="Q40" s="61">
        <f t="shared" si="17"/>
        <v>23.418110740881673</v>
      </c>
      <c r="R40" s="61">
        <f t="shared" si="18"/>
        <v>49.566516938074784</v>
      </c>
      <c r="S40" s="63">
        <f t="shared" si="19"/>
        <v>5.6556841785686114</v>
      </c>
      <c r="T40" s="63">
        <f t="shared" si="20"/>
        <v>7.3931216352896314</v>
      </c>
      <c r="U40" s="63">
        <f t="shared" si="21"/>
        <v>12.601044080068805</v>
      </c>
      <c r="V40" s="63">
        <f t="shared" si="22"/>
        <v>14.076902330043477</v>
      </c>
      <c r="W40" s="63">
        <f t="shared" si="8"/>
        <v>49.566516938074784</v>
      </c>
      <c r="X40" s="34">
        <f t="shared" si="23"/>
        <v>29.795017433223354</v>
      </c>
      <c r="Y40" s="38" t="e">
        <f>((#REF!-#REF!)/#REF!)*100</f>
        <v>#REF!</v>
      </c>
      <c r="Z40" s="39" t="e">
        <f>((#REF!-#REF!)/#REF!)*100</f>
        <v>#REF!</v>
      </c>
      <c r="AA40" s="39" t="e">
        <f>((#REF!-#REF!)/#REF!)*100</f>
        <v>#REF!</v>
      </c>
    </row>
    <row r="41" spans="1:33" x14ac:dyDescent="0.3">
      <c r="A41" s="36"/>
      <c r="B41" s="35" t="s">
        <v>109</v>
      </c>
      <c r="C41" s="37">
        <v>4</v>
      </c>
      <c r="D41" s="61">
        <v>163.5312354804947</v>
      </c>
      <c r="E41" s="61">
        <v>173.215366459569</v>
      </c>
      <c r="F41" s="61">
        <v>175.50770062428302</v>
      </c>
      <c r="G41" s="61">
        <v>181.17548234773085</v>
      </c>
      <c r="H41" s="61">
        <v>186.14135188268625</v>
      </c>
      <c r="I41" s="61">
        <v>209.11864652470473</v>
      </c>
      <c r="J41" s="62" t="s">
        <v>111</v>
      </c>
      <c r="K41" s="62" t="s">
        <v>107</v>
      </c>
      <c r="L41" s="62" t="str">
        <f t="shared" si="13"/>
        <v>N0P100</v>
      </c>
      <c r="M41" s="62" t="s">
        <v>127</v>
      </c>
      <c r="N41" s="61">
        <f t="shared" si="14"/>
        <v>9.6841309790742969</v>
      </c>
      <c r="O41" s="61">
        <f t="shared" si="15"/>
        <v>11.976465143788317</v>
      </c>
      <c r="P41" s="61">
        <f t="shared" si="16"/>
        <v>17.644246867236149</v>
      </c>
      <c r="Q41" s="61">
        <f t="shared" si="17"/>
        <v>22.610116402191551</v>
      </c>
      <c r="R41" s="61">
        <f t="shared" si="18"/>
        <v>45.587411044210029</v>
      </c>
      <c r="S41" s="63">
        <f t="shared" si="19"/>
        <v>5.9218845565619045</v>
      </c>
      <c r="T41" s="63">
        <f t="shared" si="20"/>
        <v>7.3236560028416218</v>
      </c>
      <c r="U41" s="63">
        <f t="shared" si="21"/>
        <v>10.789527037689799</v>
      </c>
      <c r="V41" s="63">
        <f t="shared" si="22"/>
        <v>13.826175981461589</v>
      </c>
      <c r="W41" s="63">
        <f t="shared" si="8"/>
        <v>45.587411044210029</v>
      </c>
      <c r="X41" s="34">
        <f t="shared" si="23"/>
        <v>27.876882914914138</v>
      </c>
      <c r="Y41" s="38" t="e">
        <f>((#REF!-#REF!)/#REF!)*100</f>
        <v>#REF!</v>
      </c>
      <c r="Z41" s="39" t="e">
        <f>((#REF!-#REF!)/#REF!)*100</f>
        <v>#REF!</v>
      </c>
      <c r="AA41" s="39" t="e">
        <f>((#REF!-#REF!)/#REF!)*100</f>
        <v>#REF!</v>
      </c>
    </row>
    <row r="42" spans="1:33" x14ac:dyDescent="0.3">
      <c r="A42" s="36"/>
      <c r="B42" s="35" t="s">
        <v>109</v>
      </c>
      <c r="C42" s="37">
        <v>5</v>
      </c>
      <c r="D42" s="61">
        <v>180.70625983510391</v>
      </c>
      <c r="E42" s="61">
        <v>191.35945054926896</v>
      </c>
      <c r="F42" s="61">
        <v>194.29448219205977</v>
      </c>
      <c r="G42" s="61">
        <v>199.02578736766665</v>
      </c>
      <c r="H42" s="61">
        <v>203.79602183934998</v>
      </c>
      <c r="I42" s="61">
        <v>224.30080823961782</v>
      </c>
      <c r="J42" s="62" t="s">
        <v>115</v>
      </c>
      <c r="K42" s="62" t="s">
        <v>119</v>
      </c>
      <c r="L42" s="62" t="str">
        <f t="shared" si="13"/>
        <v>N100P50</v>
      </c>
      <c r="M42" s="62" t="s">
        <v>127</v>
      </c>
      <c r="N42" s="61">
        <f t="shared" si="14"/>
        <v>10.653190714165049</v>
      </c>
      <c r="O42" s="61">
        <f t="shared" si="15"/>
        <v>13.588222356955868</v>
      </c>
      <c r="P42" s="61">
        <f t="shared" si="16"/>
        <v>18.319527532562745</v>
      </c>
      <c r="Q42" s="61">
        <f t="shared" si="17"/>
        <v>23.089762004246069</v>
      </c>
      <c r="R42" s="61">
        <f t="shared" si="18"/>
        <v>43.594548404513915</v>
      </c>
      <c r="S42" s="63">
        <f t="shared" si="19"/>
        <v>5.8953080672945042</v>
      </c>
      <c r="T42" s="63">
        <f t="shared" si="20"/>
        <v>7.5195083830273752</v>
      </c>
      <c r="U42" s="63">
        <f t="shared" si="21"/>
        <v>10.137738199705687</v>
      </c>
      <c r="V42" s="63">
        <f t="shared" si="22"/>
        <v>12.777510876112252</v>
      </c>
      <c r="W42" s="63">
        <f t="shared" si="8"/>
        <v>43.594548404513915</v>
      </c>
      <c r="X42" s="34">
        <f t="shared" si="23"/>
        <v>24.124536938728262</v>
      </c>
      <c r="Y42" s="38" t="e">
        <f>((#REF!-#REF!)/#REF!)*100</f>
        <v>#REF!</v>
      </c>
      <c r="Z42" s="39" t="e">
        <f>((#REF!-#REF!)/#REF!)*100</f>
        <v>#REF!</v>
      </c>
      <c r="AA42" s="39" t="e">
        <f>((#REF!-#REF!)/#REF!)*100</f>
        <v>#REF!</v>
      </c>
    </row>
    <row r="43" spans="1:33" x14ac:dyDescent="0.3">
      <c r="A43" s="36"/>
      <c r="B43" s="35" t="s">
        <v>109</v>
      </c>
      <c r="C43" s="37">
        <v>6</v>
      </c>
      <c r="D43" s="61">
        <v>178.08402324573061</v>
      </c>
      <c r="E43" s="61">
        <v>188.56509175364795</v>
      </c>
      <c r="F43" s="61">
        <v>191.25165668038966</v>
      </c>
      <c r="G43" s="61">
        <v>196.69166852971759</v>
      </c>
      <c r="H43" s="61">
        <v>201.39700341970027</v>
      </c>
      <c r="I43" s="61">
        <v>226.25328850683641</v>
      </c>
      <c r="J43" s="62" t="s">
        <v>111</v>
      </c>
      <c r="K43" s="62" t="s">
        <v>112</v>
      </c>
      <c r="L43" s="62" t="str">
        <f t="shared" si="13"/>
        <v>N0P0</v>
      </c>
      <c r="M43" s="62" t="s">
        <v>127</v>
      </c>
      <c r="N43" s="61">
        <f t="shared" si="14"/>
        <v>10.481068507917342</v>
      </c>
      <c r="O43" s="61">
        <f t="shared" si="15"/>
        <v>13.167633434659052</v>
      </c>
      <c r="P43" s="61">
        <f t="shared" si="16"/>
        <v>18.607645283986983</v>
      </c>
      <c r="Q43" s="61">
        <f t="shared" si="17"/>
        <v>23.312980173969663</v>
      </c>
      <c r="R43" s="61">
        <f t="shared" si="18"/>
        <v>48.169265261105807</v>
      </c>
      <c r="S43" s="63">
        <f t="shared" si="19"/>
        <v>5.8854625568824659</v>
      </c>
      <c r="T43" s="63">
        <f t="shared" si="20"/>
        <v>7.3940565777142124</v>
      </c>
      <c r="U43" s="63">
        <f t="shared" si="21"/>
        <v>10.448801046184295</v>
      </c>
      <c r="V43" s="63">
        <f t="shared" si="22"/>
        <v>13.091000387946689</v>
      </c>
      <c r="W43" s="63">
        <f t="shared" si="8"/>
        <v>48.169265261105807</v>
      </c>
      <c r="X43" s="34">
        <f t="shared" si="23"/>
        <v>27.048616929907897</v>
      </c>
      <c r="Y43" s="38" t="e">
        <f>((#REF!-#REF!)/#REF!)*100</f>
        <v>#REF!</v>
      </c>
      <c r="Z43" s="39" t="e">
        <f>((#REF!-#REF!)/#REF!)*100</f>
        <v>#REF!</v>
      </c>
      <c r="AA43" s="39" t="e">
        <f>((#REF!-#REF!)/#REF!)*100</f>
        <v>#REF!</v>
      </c>
    </row>
    <row r="44" spans="1:33" x14ac:dyDescent="0.3">
      <c r="A44" s="36"/>
      <c r="B44" s="35" t="s">
        <v>109</v>
      </c>
      <c r="C44" s="37">
        <v>7</v>
      </c>
      <c r="D44" s="61">
        <v>184.16026930108816</v>
      </c>
      <c r="E44" s="61">
        <v>195.61840509400474</v>
      </c>
      <c r="F44" s="61">
        <v>198.49287832225346</v>
      </c>
      <c r="G44" s="61">
        <v>204.03717892485747</v>
      </c>
      <c r="H44" s="61">
        <v>206.47814717798036</v>
      </c>
      <c r="I44" s="61">
        <v>232.48851561897015</v>
      </c>
      <c r="J44" s="62" t="s">
        <v>115</v>
      </c>
      <c r="K44" s="62" t="s">
        <v>107</v>
      </c>
      <c r="L44" s="62" t="str">
        <f t="shared" si="13"/>
        <v>N100P100</v>
      </c>
      <c r="M44" s="62" t="s">
        <v>127</v>
      </c>
      <c r="N44" s="61">
        <f t="shared" si="14"/>
        <v>11.458135792916579</v>
      </c>
      <c r="O44" s="61">
        <f t="shared" si="15"/>
        <v>14.332609021165297</v>
      </c>
      <c r="P44" s="61">
        <f t="shared" si="16"/>
        <v>19.876909623769308</v>
      </c>
      <c r="Q44" s="61">
        <f t="shared" si="17"/>
        <v>22.317877876892197</v>
      </c>
      <c r="R44" s="61">
        <f t="shared" si="18"/>
        <v>48.328246317881991</v>
      </c>
      <c r="S44" s="63">
        <f t="shared" si="19"/>
        <v>6.2218283218208104</v>
      </c>
      <c r="T44" s="63">
        <f t="shared" si="20"/>
        <v>7.7826824838817767</v>
      </c>
      <c r="U44" s="63">
        <f t="shared" si="21"/>
        <v>10.793267027250083</v>
      </c>
      <c r="V44" s="63">
        <f t="shared" si="22"/>
        <v>12.118725695608182</v>
      </c>
      <c r="W44" s="63">
        <f t="shared" si="8"/>
        <v>48.328246317881991</v>
      </c>
      <c r="X44" s="34">
        <f t="shared" si="23"/>
        <v>26.242493292008035</v>
      </c>
      <c r="Y44" s="38" t="e">
        <f>((#REF!-#REF!)/#REF!)*100</f>
        <v>#REF!</v>
      </c>
      <c r="Z44" s="39" t="e">
        <f>((#REF!-#REF!)/#REF!)*100</f>
        <v>#REF!</v>
      </c>
      <c r="AA44" s="39" t="e">
        <f>((#REF!-#REF!)/#REF!)*100</f>
        <v>#REF!</v>
      </c>
    </row>
    <row r="45" spans="1:33" x14ac:dyDescent="0.3">
      <c r="A45" s="36"/>
      <c r="B45" s="35" t="s">
        <v>109</v>
      </c>
      <c r="C45" s="37">
        <v>8</v>
      </c>
      <c r="D45" s="61">
        <v>175.82138966655759</v>
      </c>
      <c r="E45" s="61">
        <v>186.66618089281266</v>
      </c>
      <c r="F45" s="61">
        <v>189.19099076026774</v>
      </c>
      <c r="G45" s="61">
        <v>192.77044702961499</v>
      </c>
      <c r="H45" s="61">
        <v>201.70387183194782</v>
      </c>
      <c r="I45" s="61">
        <v>221.91583579919853</v>
      </c>
      <c r="J45" s="62" t="s">
        <v>111</v>
      </c>
      <c r="K45" s="62" t="s">
        <v>119</v>
      </c>
      <c r="L45" s="62" t="str">
        <f t="shared" si="13"/>
        <v>N0P50</v>
      </c>
      <c r="M45" s="62" t="s">
        <v>127</v>
      </c>
      <c r="N45" s="61">
        <f t="shared" si="14"/>
        <v>10.844791226255069</v>
      </c>
      <c r="O45" s="61">
        <f t="shared" si="15"/>
        <v>13.369601093710145</v>
      </c>
      <c r="P45" s="61">
        <f t="shared" si="16"/>
        <v>16.949057363057392</v>
      </c>
      <c r="Q45" s="61">
        <f t="shared" si="17"/>
        <v>25.882482165390229</v>
      </c>
      <c r="R45" s="61">
        <f t="shared" si="18"/>
        <v>46.09444613264094</v>
      </c>
      <c r="S45" s="63">
        <f t="shared" si="19"/>
        <v>6.1680727508877276</v>
      </c>
      <c r="T45" s="63">
        <f t="shared" si="20"/>
        <v>7.6040811183812025</v>
      </c>
      <c r="U45" s="63">
        <f t="shared" si="21"/>
        <v>9.6399291321727141</v>
      </c>
      <c r="V45" s="63">
        <f t="shared" si="22"/>
        <v>14.720895002863948</v>
      </c>
      <c r="W45" s="63">
        <f t="shared" si="8"/>
        <v>46.09444613264094</v>
      </c>
      <c r="X45" s="34">
        <f t="shared" si="23"/>
        <v>26.216631673801636</v>
      </c>
      <c r="Y45" s="38" t="e">
        <f>((#REF!-#REF!)/#REF!)*100</f>
        <v>#REF!</v>
      </c>
      <c r="Z45" s="39" t="e">
        <f>((#REF!-#REF!)/#REF!)*100</f>
        <v>#REF!</v>
      </c>
      <c r="AA45" s="39" t="e">
        <f>((#REF!-#REF!)/#REF!)*100</f>
        <v>#REF!</v>
      </c>
    </row>
    <row r="46" spans="1:33" x14ac:dyDescent="0.3">
      <c r="A46" s="36"/>
      <c r="B46" s="35" t="s">
        <v>109</v>
      </c>
      <c r="C46" s="37">
        <v>9</v>
      </c>
      <c r="D46" s="61">
        <v>174.31534006015619</v>
      </c>
      <c r="E46" s="61">
        <v>183.23524945316808</v>
      </c>
      <c r="F46" s="61">
        <v>188.00831523428837</v>
      </c>
      <c r="G46" s="61">
        <v>193.92368129291901</v>
      </c>
      <c r="H46" s="61">
        <v>202.48549490115909</v>
      </c>
      <c r="I46" s="61">
        <v>220.43429365576952</v>
      </c>
      <c r="J46" s="62" t="s">
        <v>106</v>
      </c>
      <c r="K46" s="62" t="s">
        <v>107</v>
      </c>
      <c r="L46" s="62" t="str">
        <f t="shared" si="13"/>
        <v>N200P100</v>
      </c>
      <c r="M46" s="62" t="s">
        <v>127</v>
      </c>
      <c r="N46" s="61">
        <f t="shared" si="14"/>
        <v>8.919909393011892</v>
      </c>
      <c r="O46" s="61">
        <f t="shared" si="15"/>
        <v>13.692975174132187</v>
      </c>
      <c r="P46" s="61">
        <f t="shared" si="16"/>
        <v>19.608341232762825</v>
      </c>
      <c r="Q46" s="61">
        <f t="shared" si="17"/>
        <v>28.170154841002898</v>
      </c>
      <c r="R46" s="61">
        <f t="shared" si="18"/>
        <v>46.118953595613334</v>
      </c>
      <c r="S46" s="63">
        <f t="shared" si="19"/>
        <v>5.1171109725246406</v>
      </c>
      <c r="T46" s="63">
        <f t="shared" si="20"/>
        <v>7.8552898267052935</v>
      </c>
      <c r="U46" s="63">
        <f t="shared" si="21"/>
        <v>11.248775481260566</v>
      </c>
      <c r="V46" s="63">
        <f t="shared" si="22"/>
        <v>16.160456579025908</v>
      </c>
      <c r="W46" s="63">
        <f t="shared" si="8"/>
        <v>46.118953595613334</v>
      </c>
      <c r="X46" s="34">
        <f t="shared" si="23"/>
        <v>26.457197387044474</v>
      </c>
      <c r="Y46" s="38" t="e">
        <f>((#REF!-#REF!)/#REF!)*100</f>
        <v>#REF!</v>
      </c>
      <c r="Z46" s="39" t="e">
        <f>((#REF!-#REF!)/#REF!)*100</f>
        <v>#REF!</v>
      </c>
      <c r="AA46" s="39" t="e">
        <f>((#REF!-#REF!)/#REF!)*100</f>
        <v>#REF!</v>
      </c>
    </row>
    <row r="47" spans="1:33" x14ac:dyDescent="0.3">
      <c r="A47" s="36"/>
      <c r="B47" s="35" t="s">
        <v>109</v>
      </c>
      <c r="C47" s="37">
        <v>10</v>
      </c>
      <c r="D47" s="61">
        <v>171.00365893282688</v>
      </c>
      <c r="E47" s="61">
        <v>183.4841865245117</v>
      </c>
      <c r="F47" s="61">
        <v>185.06979543455355</v>
      </c>
      <c r="G47" s="61">
        <v>191.40013702940729</v>
      </c>
      <c r="H47" s="61">
        <v>194.37263221767191</v>
      </c>
      <c r="I47" s="61">
        <v>215.02469235538302</v>
      </c>
      <c r="J47" s="62" t="s">
        <v>111</v>
      </c>
      <c r="K47" s="62" t="s">
        <v>112</v>
      </c>
      <c r="L47" s="62" t="str">
        <f t="shared" si="13"/>
        <v>N0P0</v>
      </c>
      <c r="M47" s="62" t="s">
        <v>127</v>
      </c>
      <c r="N47" s="61">
        <f t="shared" si="14"/>
        <v>12.480527591684819</v>
      </c>
      <c r="O47" s="61">
        <f t="shared" si="15"/>
        <v>14.066136501726675</v>
      </c>
      <c r="P47" s="61">
        <f t="shared" si="16"/>
        <v>20.39647809658041</v>
      </c>
      <c r="Q47" s="61">
        <f t="shared" si="17"/>
        <v>23.368973284845026</v>
      </c>
      <c r="R47" s="61">
        <f t="shared" si="18"/>
        <v>44.021033422556144</v>
      </c>
      <c r="S47" s="63">
        <f t="shared" si="19"/>
        <v>7.2983979814065734</v>
      </c>
      <c r="T47" s="63">
        <f t="shared" si="20"/>
        <v>8.2256348136106787</v>
      </c>
      <c r="U47" s="63">
        <f t="shared" si="21"/>
        <v>11.927509752637802</v>
      </c>
      <c r="V47" s="63">
        <f t="shared" si="22"/>
        <v>13.665773838222229</v>
      </c>
      <c r="W47" s="63">
        <f t="shared" si="8"/>
        <v>44.021033422556144</v>
      </c>
      <c r="X47" s="34">
        <f t="shared" si="23"/>
        <v>25.742743574772479</v>
      </c>
      <c r="Y47" s="38" t="e">
        <f>((#REF!-#REF!)/#REF!)*100</f>
        <v>#REF!</v>
      </c>
      <c r="Z47" s="39" t="e">
        <f>((#REF!-#REF!)/#REF!)*100</f>
        <v>#REF!</v>
      </c>
      <c r="AA47" s="39" t="e">
        <f>((#REF!-#REF!)/#REF!)*100</f>
        <v>#REF!</v>
      </c>
    </row>
    <row r="48" spans="1:33" x14ac:dyDescent="0.3">
      <c r="A48" s="36"/>
      <c r="B48" s="35" t="s">
        <v>109</v>
      </c>
      <c r="C48" s="37">
        <v>11</v>
      </c>
      <c r="D48" s="61">
        <v>169.05853263261776</v>
      </c>
      <c r="E48" s="61">
        <v>181.13155603821437</v>
      </c>
      <c r="F48" s="61">
        <v>183.84831763650317</v>
      </c>
      <c r="G48" s="61">
        <v>189.66755626788759</v>
      </c>
      <c r="H48" s="61">
        <v>192.22308363423781</v>
      </c>
      <c r="I48" s="61">
        <v>214.31535630904216</v>
      </c>
      <c r="J48" s="62" t="s">
        <v>115</v>
      </c>
      <c r="K48" s="62" t="s">
        <v>119</v>
      </c>
      <c r="L48" s="62" t="str">
        <f t="shared" si="13"/>
        <v>N100P50</v>
      </c>
      <c r="M48" s="62" t="s">
        <v>127</v>
      </c>
      <c r="N48" s="61">
        <f t="shared" si="14"/>
        <v>12.073023405596615</v>
      </c>
      <c r="O48" s="61">
        <f t="shared" si="15"/>
        <v>14.789785003885413</v>
      </c>
      <c r="P48" s="61">
        <f t="shared" si="16"/>
        <v>20.609023635269835</v>
      </c>
      <c r="Q48" s="61">
        <f t="shared" si="17"/>
        <v>23.164551001620055</v>
      </c>
      <c r="R48" s="61">
        <f t="shared" si="18"/>
        <v>45.256823676424403</v>
      </c>
      <c r="S48" s="63">
        <f t="shared" si="19"/>
        <v>7.1413274548126973</v>
      </c>
      <c r="T48" s="63">
        <f t="shared" si="20"/>
        <v>8.7483221187215641</v>
      </c>
      <c r="U48" s="63">
        <f t="shared" si="21"/>
        <v>12.190466410858685</v>
      </c>
      <c r="V48" s="63">
        <f t="shared" si="22"/>
        <v>13.70208923554252</v>
      </c>
      <c r="W48" s="63">
        <f t="shared" si="8"/>
        <v>45.256823676424403</v>
      </c>
      <c r="X48" s="34">
        <f t="shared" si="23"/>
        <v>26.769913929616507</v>
      </c>
      <c r="Y48" s="38" t="e">
        <f>((#REF!-#REF!)/#REF!)*100</f>
        <v>#REF!</v>
      </c>
      <c r="Z48" s="39" t="e">
        <f>((#REF!-#REF!)/#REF!)*100</f>
        <v>#REF!</v>
      </c>
      <c r="AA48" s="39" t="e">
        <f>((#REF!-#REF!)/#REF!)*100</f>
        <v>#REF!</v>
      </c>
    </row>
    <row r="49" spans="1:27" x14ac:dyDescent="0.3">
      <c r="A49" s="36"/>
      <c r="B49" s="35" t="s">
        <v>109</v>
      </c>
      <c r="C49" s="37">
        <v>12</v>
      </c>
      <c r="D49" s="61">
        <v>169.74015601107601</v>
      </c>
      <c r="E49" s="61">
        <v>180.25402288323227</v>
      </c>
      <c r="F49" s="61">
        <v>183.03143763683914</v>
      </c>
      <c r="G49" s="61">
        <v>187.92110565479209</v>
      </c>
      <c r="H49" s="61">
        <v>190.67187520390365</v>
      </c>
      <c r="I49" s="61">
        <v>213.35755735974976</v>
      </c>
      <c r="J49" s="62" t="s">
        <v>111</v>
      </c>
      <c r="K49" s="62" t="s">
        <v>107</v>
      </c>
      <c r="L49" s="62" t="str">
        <f t="shared" si="13"/>
        <v>N0P100</v>
      </c>
      <c r="M49" s="62" t="s">
        <v>127</v>
      </c>
      <c r="N49" s="61">
        <f t="shared" si="14"/>
        <v>10.513866872156257</v>
      </c>
      <c r="O49" s="61">
        <f t="shared" si="15"/>
        <v>13.291281625763133</v>
      </c>
      <c r="P49" s="61">
        <f t="shared" si="16"/>
        <v>18.180949643716076</v>
      </c>
      <c r="Q49" s="61">
        <f t="shared" si="17"/>
        <v>20.931719192827643</v>
      </c>
      <c r="R49" s="61">
        <f t="shared" si="18"/>
        <v>43.617401348673752</v>
      </c>
      <c r="S49" s="63">
        <f t="shared" si="19"/>
        <v>6.1940952095449937</v>
      </c>
      <c r="T49" s="63">
        <f t="shared" si="20"/>
        <v>7.830369629739141</v>
      </c>
      <c r="U49" s="63">
        <f t="shared" si="21"/>
        <v>10.711048034225747</v>
      </c>
      <c r="V49" s="63">
        <f t="shared" si="22"/>
        <v>12.331624810962111</v>
      </c>
      <c r="W49" s="63">
        <f t="shared" si="8"/>
        <v>43.617401348673752</v>
      </c>
      <c r="X49" s="34">
        <f t="shared" si="23"/>
        <v>25.696571968407756</v>
      </c>
      <c r="Y49" s="38" t="e">
        <f>((#REF!-#REF!)/#REF!)*100</f>
        <v>#REF!</v>
      </c>
      <c r="Z49" s="39" t="e">
        <f>((#REF!-#REF!)/#REF!)*100</f>
        <v>#REF!</v>
      </c>
      <c r="AA49" s="39" t="e">
        <f>((#REF!-#REF!)/#REF!)*100</f>
        <v>#REF!</v>
      </c>
    </row>
    <row r="50" spans="1:27" x14ac:dyDescent="0.3">
      <c r="A50" s="36"/>
      <c r="B50" s="35" t="s">
        <v>122</v>
      </c>
      <c r="C50" s="37">
        <v>1</v>
      </c>
      <c r="D50" s="61">
        <v>272.13001872481863</v>
      </c>
      <c r="E50" s="61">
        <v>291.80956338321533</v>
      </c>
      <c r="F50" s="61">
        <v>300.99070077338052</v>
      </c>
      <c r="G50" s="61">
        <v>315.28512314987915</v>
      </c>
      <c r="H50" s="61">
        <v>322.83573143564234</v>
      </c>
      <c r="I50" s="61">
        <v>386.4167296802745</v>
      </c>
      <c r="J50" s="62" t="s">
        <v>115</v>
      </c>
      <c r="K50" s="62" t="s">
        <v>119</v>
      </c>
      <c r="L50" s="62" t="str">
        <f t="shared" si="13"/>
        <v>N100P50</v>
      </c>
      <c r="M50" s="62" t="s">
        <v>128</v>
      </c>
      <c r="N50" s="61">
        <f t="shared" si="14"/>
        <v>19.679544658396708</v>
      </c>
      <c r="O50" s="61">
        <f t="shared" si="15"/>
        <v>28.860682048561898</v>
      </c>
      <c r="P50" s="61">
        <f t="shared" si="16"/>
        <v>43.155104425060529</v>
      </c>
      <c r="Q50" s="61">
        <f t="shared" si="17"/>
        <v>50.705712710823718</v>
      </c>
      <c r="R50" s="61">
        <f t="shared" si="18"/>
        <v>114.28671095545587</v>
      </c>
      <c r="S50" s="63">
        <f t="shared" si="19"/>
        <v>7.2316699019878863</v>
      </c>
      <c r="T50" s="63">
        <f t="shared" si="20"/>
        <v>10.605475347336153</v>
      </c>
      <c r="U50" s="63">
        <f t="shared" si="21"/>
        <v>15.858266804699531</v>
      </c>
      <c r="V50" s="63">
        <f t="shared" si="22"/>
        <v>18.632899431098039</v>
      </c>
      <c r="W50" s="63">
        <f t="shared" si="8"/>
        <v>114.28671095545587</v>
      </c>
      <c r="X50" s="34">
        <f t="shared" si="23"/>
        <v>41.997098111775777</v>
      </c>
      <c r="Y50" s="38" t="e">
        <f>((#REF!-#REF!)/#REF!)*100</f>
        <v>#REF!</v>
      </c>
      <c r="Z50" s="39" t="e">
        <f>((#REF!-#REF!)/#REF!)*100</f>
        <v>#REF!</v>
      </c>
      <c r="AA50" s="39" t="e">
        <f>((#REF!-#REF!)/#REF!)*100</f>
        <v>#REF!</v>
      </c>
    </row>
    <row r="51" spans="1:27" x14ac:dyDescent="0.3">
      <c r="A51" s="36"/>
      <c r="B51" s="35" t="s">
        <v>122</v>
      </c>
      <c r="C51" s="37">
        <v>2</v>
      </c>
      <c r="D51" s="61">
        <v>278.06681870647037</v>
      </c>
      <c r="E51" s="61">
        <v>295.835923519071</v>
      </c>
      <c r="F51" s="61">
        <v>303.48271119050702</v>
      </c>
      <c r="G51" s="61">
        <v>317.93807672396423</v>
      </c>
      <c r="H51" s="61">
        <v>325.4524609939121</v>
      </c>
      <c r="I51" s="61">
        <v>394.13059422696432</v>
      </c>
      <c r="J51" s="62" t="s">
        <v>111</v>
      </c>
      <c r="K51" s="62" t="s">
        <v>107</v>
      </c>
      <c r="L51" s="62" t="str">
        <f t="shared" si="13"/>
        <v>N0P100</v>
      </c>
      <c r="M51" s="62" t="s">
        <v>128</v>
      </c>
      <c r="N51" s="61">
        <f t="shared" si="14"/>
        <v>17.769104812600631</v>
      </c>
      <c r="O51" s="61">
        <f t="shared" si="15"/>
        <v>25.415892484036647</v>
      </c>
      <c r="P51" s="61">
        <f t="shared" si="16"/>
        <v>39.871258017493858</v>
      </c>
      <c r="Q51" s="61">
        <f t="shared" si="17"/>
        <v>47.385642287441726</v>
      </c>
      <c r="R51" s="61">
        <f t="shared" si="18"/>
        <v>116.06377552049395</v>
      </c>
      <c r="S51" s="63">
        <f t="shared" si="19"/>
        <v>6.3902283973543224</v>
      </c>
      <c r="T51" s="63">
        <f t="shared" si="20"/>
        <v>9.1402104725288602</v>
      </c>
      <c r="U51" s="63">
        <f t="shared" si="21"/>
        <v>14.338732756022315</v>
      </c>
      <c r="V51" s="63">
        <f t="shared" si="22"/>
        <v>17.04109915302854</v>
      </c>
      <c r="W51" s="63">
        <f t="shared" si="8"/>
        <v>116.06377552049395</v>
      </c>
      <c r="X51" s="34">
        <f t="shared" si="23"/>
        <v>41.739527233204996</v>
      </c>
      <c r="Y51" s="38" t="e">
        <f>((#REF!-#REF!)/#REF!)*100</f>
        <v>#REF!</v>
      </c>
      <c r="Z51" s="39" t="e">
        <f>((#REF!-#REF!)/#REF!)*100</f>
        <v>#REF!</v>
      </c>
      <c r="AA51" s="39" t="e">
        <f>((#REF!-#REF!)/#REF!)*100</f>
        <v>#REF!</v>
      </c>
    </row>
    <row r="52" spans="1:27" x14ac:dyDescent="0.3">
      <c r="A52" s="36"/>
      <c r="B52" s="35" t="s">
        <v>122</v>
      </c>
      <c r="C52" s="37">
        <v>3</v>
      </c>
      <c r="D52" s="61">
        <v>265.13217814213289</v>
      </c>
      <c r="E52" s="61">
        <v>282.52356518357004</v>
      </c>
      <c r="F52" s="61">
        <v>288.77033763945849</v>
      </c>
      <c r="G52" s="61">
        <v>303.06459124938618</v>
      </c>
      <c r="H52" s="61">
        <v>309.19250222845051</v>
      </c>
      <c r="I52" s="61">
        <v>371.31322797879733</v>
      </c>
      <c r="J52" s="62" t="s">
        <v>111</v>
      </c>
      <c r="K52" s="62" t="s">
        <v>112</v>
      </c>
      <c r="L52" s="62" t="str">
        <f t="shared" si="13"/>
        <v>N0P0</v>
      </c>
      <c r="M52" s="62" t="s">
        <v>128</v>
      </c>
      <c r="N52" s="61">
        <f t="shared" si="14"/>
        <v>17.391387041437156</v>
      </c>
      <c r="O52" s="61">
        <f t="shared" si="15"/>
        <v>23.638159497325603</v>
      </c>
      <c r="P52" s="61">
        <f t="shared" si="16"/>
        <v>37.932413107253296</v>
      </c>
      <c r="Q52" s="61">
        <f t="shared" si="17"/>
        <v>44.060324086317621</v>
      </c>
      <c r="R52" s="61">
        <f t="shared" si="18"/>
        <v>106.18104983666444</v>
      </c>
      <c r="S52" s="63">
        <f t="shared" si="19"/>
        <v>6.5595157718328423</v>
      </c>
      <c r="T52" s="63">
        <f t="shared" si="20"/>
        <v>8.9156132095944933</v>
      </c>
      <c r="U52" s="63">
        <f t="shared" si="21"/>
        <v>14.306982039320165</v>
      </c>
      <c r="V52" s="63">
        <f t="shared" si="22"/>
        <v>16.618248450664343</v>
      </c>
      <c r="W52" s="63">
        <f t="shared" si="8"/>
        <v>106.18104983666444</v>
      </c>
      <c r="X52" s="34">
        <f t="shared" si="23"/>
        <v>40.048345161537718</v>
      </c>
      <c r="Y52" s="38" t="e">
        <f>((#REF!-#REF!)/#REF!)*100</f>
        <v>#REF!</v>
      </c>
      <c r="Z52" s="39" t="e">
        <f>((#REF!-#REF!)/#REF!)*100</f>
        <v>#REF!</v>
      </c>
      <c r="AA52" s="39" t="e">
        <f>((#REF!-#REF!)/#REF!)*100</f>
        <v>#REF!</v>
      </c>
    </row>
    <row r="53" spans="1:27" x14ac:dyDescent="0.3">
      <c r="A53" s="36"/>
      <c r="B53" s="35" t="s">
        <v>122</v>
      </c>
      <c r="C53" s="37">
        <v>4</v>
      </c>
      <c r="D53" s="61">
        <v>253.477225987872</v>
      </c>
      <c r="E53" s="61">
        <v>269.76547492695067</v>
      </c>
      <c r="F53" s="61">
        <v>279.03928003216072</v>
      </c>
      <c r="G53" s="61">
        <v>296.21723700492748</v>
      </c>
      <c r="H53" s="61">
        <v>303.65909100539722</v>
      </c>
      <c r="I53" s="61">
        <v>372.24576605805032</v>
      </c>
      <c r="J53" s="62" t="s">
        <v>106</v>
      </c>
      <c r="K53" s="62" t="s">
        <v>107</v>
      </c>
      <c r="L53" s="62" t="str">
        <f t="shared" si="13"/>
        <v>N200P100</v>
      </c>
      <c r="M53" s="62" t="s">
        <v>128</v>
      </c>
      <c r="N53" s="61">
        <f t="shared" si="14"/>
        <v>16.28824893907867</v>
      </c>
      <c r="O53" s="61">
        <f t="shared" si="15"/>
        <v>25.562054044288715</v>
      </c>
      <c r="P53" s="61">
        <f t="shared" si="16"/>
        <v>42.74001101705548</v>
      </c>
      <c r="Q53" s="61">
        <f t="shared" si="17"/>
        <v>50.181865017525212</v>
      </c>
      <c r="R53" s="61">
        <f t="shared" si="18"/>
        <v>118.76854007017832</v>
      </c>
      <c r="S53" s="63">
        <f t="shared" si="19"/>
        <v>6.4259220431337711</v>
      </c>
      <c r="T53" s="63">
        <f t="shared" si="20"/>
        <v>10.084556490101312</v>
      </c>
      <c r="U53" s="63">
        <f t="shared" si="21"/>
        <v>16.861479705123664</v>
      </c>
      <c r="V53" s="63">
        <f t="shared" si="22"/>
        <v>19.797386065731303</v>
      </c>
      <c r="W53" s="63">
        <f t="shared" si="8"/>
        <v>118.76854007017832</v>
      </c>
      <c r="X53" s="34">
        <f t="shared" si="23"/>
        <v>46.855704534126858</v>
      </c>
      <c r="Y53" s="38" t="e">
        <f>((#REF!-#REF!)/#REF!)*100</f>
        <v>#REF!</v>
      </c>
      <c r="Z53" s="39" t="e">
        <f>((#REF!-#REF!)/#REF!)*100</f>
        <v>#REF!</v>
      </c>
      <c r="AA53" s="39" t="e">
        <f>((#REF!-#REF!)/#REF!)*100</f>
        <v>#REF!</v>
      </c>
    </row>
    <row r="54" spans="1:27" x14ac:dyDescent="0.3">
      <c r="A54" s="36"/>
      <c r="B54" s="35" t="s">
        <v>122</v>
      </c>
      <c r="C54" s="37">
        <v>5</v>
      </c>
      <c r="D54" s="61">
        <v>249.71971944353723</v>
      </c>
      <c r="E54" s="61">
        <v>263.83678341148777</v>
      </c>
      <c r="F54" s="61">
        <v>270.9400298253737</v>
      </c>
      <c r="G54" s="61">
        <v>283.49101679351492</v>
      </c>
      <c r="H54" s="61">
        <v>293.31476924531177</v>
      </c>
      <c r="I54" s="61">
        <v>351.82224462745569</v>
      </c>
      <c r="J54" s="62" t="s">
        <v>111</v>
      </c>
      <c r="K54" s="62" t="s">
        <v>119</v>
      </c>
      <c r="L54" s="62" t="str">
        <f t="shared" si="13"/>
        <v>N0P50</v>
      </c>
      <c r="M54" s="62" t="s">
        <v>128</v>
      </c>
      <c r="N54" s="61">
        <f t="shared" si="14"/>
        <v>14.117063967950543</v>
      </c>
      <c r="O54" s="61">
        <f t="shared" si="15"/>
        <v>21.22031038183647</v>
      </c>
      <c r="P54" s="61">
        <f t="shared" si="16"/>
        <v>33.771297349977687</v>
      </c>
      <c r="Q54" s="61">
        <f t="shared" si="17"/>
        <v>43.595049801774536</v>
      </c>
      <c r="R54" s="61">
        <f t="shared" si="18"/>
        <v>102.10252518391846</v>
      </c>
      <c r="S54" s="63">
        <f t="shared" si="19"/>
        <v>5.6531634743977346</v>
      </c>
      <c r="T54" s="63">
        <f t="shared" si="20"/>
        <v>8.4976510582034663</v>
      </c>
      <c r="U54" s="63">
        <f t="shared" si="21"/>
        <v>13.52368063893069</v>
      </c>
      <c r="V54" s="63">
        <f t="shared" si="22"/>
        <v>17.457592015127815</v>
      </c>
      <c r="W54" s="63">
        <f t="shared" si="8"/>
        <v>102.10252518391846</v>
      </c>
      <c r="X54" s="34">
        <f t="shared" si="23"/>
        <v>40.886849228983017</v>
      </c>
      <c r="Y54" s="38" t="e">
        <f>((#REF!-#REF!)/#REF!)*100</f>
        <v>#REF!</v>
      </c>
      <c r="Z54" s="39" t="e">
        <f>((#REF!-#REF!)/#REF!)*100</f>
        <v>#REF!</v>
      </c>
      <c r="AA54" s="39" t="e">
        <f>((#REF!-#REF!)/#REF!)*100</f>
        <v>#REF!</v>
      </c>
    </row>
    <row r="55" spans="1:27" x14ac:dyDescent="0.3">
      <c r="A55" s="36"/>
      <c r="B55" s="35" t="s">
        <v>122</v>
      </c>
      <c r="C55" s="37">
        <v>6</v>
      </c>
      <c r="D55" s="61">
        <v>267.5585781317443</v>
      </c>
      <c r="E55" s="61">
        <v>287.43733505185583</v>
      </c>
      <c r="F55" s="61">
        <v>296.37961879703647</v>
      </c>
      <c r="G55" s="61">
        <v>310.22288622549593</v>
      </c>
      <c r="H55" s="61">
        <v>317.46915092726675</v>
      </c>
      <c r="I55" s="61">
        <v>383.43761475163524</v>
      </c>
      <c r="J55" s="62" t="s">
        <v>115</v>
      </c>
      <c r="K55" s="62" t="s">
        <v>107</v>
      </c>
      <c r="L55" s="62" t="str">
        <f t="shared" ref="L55:L86" si="24">J55&amp;K55</f>
        <v>N100P100</v>
      </c>
      <c r="M55" s="62" t="s">
        <v>128</v>
      </c>
      <c r="N55" s="61">
        <f t="shared" ref="N55:N86" si="25">E55-D55</f>
        <v>19.878756920111528</v>
      </c>
      <c r="O55" s="61">
        <f t="shared" ref="O55:O86" si="26">F55-D55</f>
        <v>28.821040665292173</v>
      </c>
      <c r="P55" s="61">
        <f t="shared" ref="P55:P86" si="27">G55-D55</f>
        <v>42.664308093751629</v>
      </c>
      <c r="Q55" s="61">
        <f t="shared" ref="Q55:Q86" si="28">H55-D55</f>
        <v>49.910572795522455</v>
      </c>
      <c r="R55" s="61">
        <f t="shared" ref="R55:R86" si="29">I55-$D55</f>
        <v>115.87903661989094</v>
      </c>
      <c r="S55" s="63">
        <f t="shared" ref="S55:S86" si="30">((E55-D55)/D55)*100</f>
        <v>7.4296840186986426</v>
      </c>
      <c r="T55" s="63">
        <f t="shared" ref="T55:T86" si="31">((F55-D55)/D55)*100</f>
        <v>10.771861947592223</v>
      </c>
      <c r="U55" s="63">
        <f t="shared" ref="U55:U86" si="32">((G55-D55)/D55)*100</f>
        <v>15.945782187833263</v>
      </c>
      <c r="V55" s="63">
        <f t="shared" ref="V55:V86" si="33">((H55-D55)/D55)*100</f>
        <v>18.654073117007961</v>
      </c>
      <c r="W55" s="63">
        <f t="shared" si="8"/>
        <v>115.87903661989094</v>
      </c>
      <c r="X55" s="34">
        <f t="shared" ref="X55:X86" si="34">((I55-$D55)/$D55)*100</f>
        <v>43.309781891138911</v>
      </c>
      <c r="Y55" s="38" t="e">
        <f>((#REF!-#REF!)/#REF!)*100</f>
        <v>#REF!</v>
      </c>
      <c r="Z55" s="39" t="e">
        <f>((#REF!-#REF!)/#REF!)*100</f>
        <v>#REF!</v>
      </c>
      <c r="AA55" s="39" t="e">
        <f>((#REF!-#REF!)/#REF!)*100</f>
        <v>#REF!</v>
      </c>
    </row>
    <row r="56" spans="1:27" x14ac:dyDescent="0.3">
      <c r="A56" s="36"/>
      <c r="B56" s="35" t="s">
        <v>122</v>
      </c>
      <c r="C56" s="37">
        <v>7</v>
      </c>
      <c r="D56" s="61">
        <v>262.96590264353091</v>
      </c>
      <c r="E56" s="61">
        <v>282.16972166529951</v>
      </c>
      <c r="F56" s="61">
        <v>291.50229953271378</v>
      </c>
      <c r="G56" s="61">
        <v>307.69876825706893</v>
      </c>
      <c r="H56" s="61">
        <v>317.14141882010603</v>
      </c>
      <c r="I56" s="61">
        <v>381.39772632134554</v>
      </c>
      <c r="J56" s="62" t="s">
        <v>111</v>
      </c>
      <c r="K56" s="62" t="s">
        <v>119</v>
      </c>
      <c r="L56" s="62" t="str">
        <f t="shared" si="24"/>
        <v>N0P50</v>
      </c>
      <c r="M56" s="62" t="s">
        <v>128</v>
      </c>
      <c r="N56" s="61">
        <f t="shared" si="25"/>
        <v>19.203819021768595</v>
      </c>
      <c r="O56" s="61">
        <f t="shared" si="26"/>
        <v>28.536396889182868</v>
      </c>
      <c r="P56" s="61">
        <f t="shared" si="27"/>
        <v>44.732865613538024</v>
      </c>
      <c r="Q56" s="61">
        <f t="shared" si="28"/>
        <v>54.175516176575115</v>
      </c>
      <c r="R56" s="61">
        <f t="shared" si="29"/>
        <v>118.43182367781463</v>
      </c>
      <c r="S56" s="63">
        <f t="shared" si="30"/>
        <v>7.3027791165004174</v>
      </c>
      <c r="T56" s="63">
        <f t="shared" si="31"/>
        <v>10.851747927131829</v>
      </c>
      <c r="U56" s="63">
        <f t="shared" si="32"/>
        <v>17.010899574374331</v>
      </c>
      <c r="V56" s="63">
        <f t="shared" si="33"/>
        <v>20.601726547800343</v>
      </c>
      <c r="W56" s="63">
        <f t="shared" si="8"/>
        <v>118.43182367781463</v>
      </c>
      <c r="X56" s="34">
        <f t="shared" si="34"/>
        <v>45.036950603575946</v>
      </c>
      <c r="Y56" s="38" t="e">
        <f>((#REF!-#REF!)/#REF!)*100</f>
        <v>#REF!</v>
      </c>
      <c r="Z56" s="39" t="e">
        <f>((#REF!-#REF!)/#REF!)*100</f>
        <v>#REF!</v>
      </c>
      <c r="AA56" s="39" t="e">
        <f>((#REF!-#REF!)/#REF!)*100</f>
        <v>#REF!</v>
      </c>
    </row>
    <row r="57" spans="1:27" x14ac:dyDescent="0.3">
      <c r="A57" s="36"/>
      <c r="B57" s="35" t="s">
        <v>122</v>
      </c>
      <c r="C57" s="37">
        <v>8</v>
      </c>
      <c r="D57" s="61">
        <v>293.20047100218409</v>
      </c>
      <c r="E57" s="61">
        <v>312.0875092158181</v>
      </c>
      <c r="F57" s="61">
        <v>319.343691847385</v>
      </c>
      <c r="G57" s="61">
        <v>336.77328822295004</v>
      </c>
      <c r="H57" s="61">
        <v>348.80518232954034</v>
      </c>
      <c r="I57" s="61">
        <v>421.91955163249764</v>
      </c>
      <c r="J57" s="62" t="s">
        <v>106</v>
      </c>
      <c r="K57" s="62" t="s">
        <v>107</v>
      </c>
      <c r="L57" s="62" t="str">
        <f t="shared" si="24"/>
        <v>N200P100</v>
      </c>
      <c r="M57" s="62" t="s">
        <v>128</v>
      </c>
      <c r="N57" s="61">
        <f t="shared" si="25"/>
        <v>18.887038213634014</v>
      </c>
      <c r="O57" s="61">
        <f t="shared" si="26"/>
        <v>26.143220845200915</v>
      </c>
      <c r="P57" s="61">
        <f t="shared" si="27"/>
        <v>43.572817220765955</v>
      </c>
      <c r="Q57" s="61">
        <f t="shared" si="28"/>
        <v>55.604711327356256</v>
      </c>
      <c r="R57" s="61">
        <f t="shared" si="29"/>
        <v>128.71908063031356</v>
      </c>
      <c r="S57" s="63">
        <f t="shared" si="30"/>
        <v>6.4416807207288969</v>
      </c>
      <c r="T57" s="63">
        <f t="shared" si="31"/>
        <v>8.9165002893212169</v>
      </c>
      <c r="U57" s="63">
        <f t="shared" si="32"/>
        <v>14.861100690537901</v>
      </c>
      <c r="V57" s="63">
        <f t="shared" si="33"/>
        <v>18.964741474423501</v>
      </c>
      <c r="W57" s="63">
        <f t="shared" si="8"/>
        <v>128.71908063031356</v>
      </c>
      <c r="X57" s="34">
        <f t="shared" si="34"/>
        <v>43.901389445365083</v>
      </c>
      <c r="Y57" s="38" t="e">
        <f>((#REF!-#REF!)/#REF!)*100</f>
        <v>#REF!</v>
      </c>
      <c r="Z57" s="39" t="e">
        <f>((#REF!-#REF!)/#REF!)*100</f>
        <v>#REF!</v>
      </c>
      <c r="AA57" s="39" t="e">
        <f>((#REF!-#REF!)/#REF!)*100</f>
        <v>#REF!</v>
      </c>
    </row>
    <row r="58" spans="1:27" x14ac:dyDescent="0.3">
      <c r="A58" s="36"/>
      <c r="B58" s="35" t="s">
        <v>122</v>
      </c>
      <c r="C58" s="37">
        <v>9</v>
      </c>
      <c r="D58" s="61">
        <v>276.29472550455711</v>
      </c>
      <c r="E58" s="61">
        <v>294.7864231621852</v>
      </c>
      <c r="F58" s="61">
        <v>301.58397182799598</v>
      </c>
      <c r="G58" s="61">
        <v>316.98319298416743</v>
      </c>
      <c r="H58" s="61">
        <v>324.1196012387972</v>
      </c>
      <c r="I58" s="61">
        <v>388.51654211115454</v>
      </c>
      <c r="J58" s="62" t="s">
        <v>111</v>
      </c>
      <c r="K58" s="62" t="s">
        <v>112</v>
      </c>
      <c r="L58" s="62" t="str">
        <f t="shared" si="24"/>
        <v>N0P0</v>
      </c>
      <c r="M58" s="62" t="s">
        <v>128</v>
      </c>
      <c r="N58" s="61">
        <f t="shared" si="25"/>
        <v>18.491697657628094</v>
      </c>
      <c r="O58" s="61">
        <f t="shared" si="26"/>
        <v>25.289246323438874</v>
      </c>
      <c r="P58" s="61">
        <f t="shared" si="27"/>
        <v>40.688467479610324</v>
      </c>
      <c r="Q58" s="61">
        <f t="shared" si="28"/>
        <v>47.824875734240095</v>
      </c>
      <c r="R58" s="61">
        <f t="shared" si="29"/>
        <v>112.22181660659743</v>
      </c>
      <c r="S58" s="63">
        <f t="shared" si="30"/>
        <v>6.6927436359341934</v>
      </c>
      <c r="T58" s="63">
        <f t="shared" si="31"/>
        <v>9.1529964161482926</v>
      </c>
      <c r="U58" s="63">
        <f t="shared" si="32"/>
        <v>14.726472756693729</v>
      </c>
      <c r="V58" s="63">
        <f t="shared" si="33"/>
        <v>17.309369785074413</v>
      </c>
      <c r="W58" s="63">
        <f t="shared" si="8"/>
        <v>112.22181660659743</v>
      </c>
      <c r="X58" s="34">
        <f t="shared" si="34"/>
        <v>40.61670609225817</v>
      </c>
      <c r="Y58" s="38" t="e">
        <f>((#REF!-#REF!)/#REF!)*100</f>
        <v>#REF!</v>
      </c>
      <c r="Z58" s="39" t="e">
        <f>((#REF!-#REF!)/#REF!)*100</f>
        <v>#REF!</v>
      </c>
      <c r="AA58" s="39" t="e">
        <f>((#REF!-#REF!)/#REF!)*100</f>
        <v>#REF!</v>
      </c>
    </row>
    <row r="59" spans="1:27" x14ac:dyDescent="0.3">
      <c r="A59" s="36"/>
      <c r="B59" s="35" t="s">
        <v>122</v>
      </c>
      <c r="C59" s="37">
        <v>10</v>
      </c>
      <c r="D59" s="61">
        <v>261.5698528910529</v>
      </c>
      <c r="E59" s="61">
        <v>282.7552003625508</v>
      </c>
      <c r="F59" s="61">
        <v>289.4851645249276</v>
      </c>
      <c r="G59" s="61">
        <v>306.67497803828701</v>
      </c>
      <c r="H59" s="61">
        <v>316.03944041835939</v>
      </c>
      <c r="I59" s="61">
        <v>384.26769779229784</v>
      </c>
      <c r="J59" s="62" t="s">
        <v>115</v>
      </c>
      <c r="K59" s="62" t="s">
        <v>107</v>
      </c>
      <c r="L59" s="62" t="str">
        <f t="shared" si="24"/>
        <v>N100P100</v>
      </c>
      <c r="M59" s="62" t="s">
        <v>128</v>
      </c>
      <c r="N59" s="61">
        <f t="shared" si="25"/>
        <v>21.185347471497892</v>
      </c>
      <c r="O59" s="61">
        <f t="shared" si="26"/>
        <v>27.915311633874694</v>
      </c>
      <c r="P59" s="61">
        <f t="shared" si="27"/>
        <v>45.105125147234105</v>
      </c>
      <c r="Q59" s="61">
        <f t="shared" si="28"/>
        <v>54.469587527306487</v>
      </c>
      <c r="R59" s="61">
        <f t="shared" si="29"/>
        <v>122.69784490124493</v>
      </c>
      <c r="S59" s="63">
        <f t="shared" si="30"/>
        <v>8.0993077900004984</v>
      </c>
      <c r="T59" s="63">
        <f t="shared" si="31"/>
        <v>10.672220565686432</v>
      </c>
      <c r="U59" s="63">
        <f t="shared" si="32"/>
        <v>17.244007537069248</v>
      </c>
      <c r="V59" s="63">
        <f t="shared" si="33"/>
        <v>20.824107566399768</v>
      </c>
      <c r="W59" s="63">
        <f t="shared" si="8"/>
        <v>122.69784490124493</v>
      </c>
      <c r="X59" s="34">
        <f t="shared" si="34"/>
        <v>46.908251675452107</v>
      </c>
      <c r="Y59" s="38" t="e">
        <f>((#REF!-#REF!)/#REF!)*100</f>
        <v>#REF!</v>
      </c>
      <c r="Z59" s="39" t="e">
        <f>((#REF!-#REF!)/#REF!)*100</f>
        <v>#REF!</v>
      </c>
      <c r="AA59" s="39" t="e">
        <f>((#REF!-#REF!)/#REF!)*100</f>
        <v>#REF!</v>
      </c>
    </row>
    <row r="60" spans="1:27" x14ac:dyDescent="0.3">
      <c r="A60" s="36"/>
      <c r="B60" s="35" t="s">
        <v>122</v>
      </c>
      <c r="C60" s="37">
        <v>11</v>
      </c>
      <c r="D60" s="61">
        <v>267.75958033994903</v>
      </c>
      <c r="E60" s="61">
        <v>285.82635994874443</v>
      </c>
      <c r="F60" s="61">
        <v>291.15943868990354</v>
      </c>
      <c r="G60" s="61">
        <v>303.54789877527367</v>
      </c>
      <c r="H60" s="61">
        <v>310.06822046099478</v>
      </c>
      <c r="I60" s="61">
        <v>376.54549677764345</v>
      </c>
      <c r="J60" s="62" t="s">
        <v>111</v>
      </c>
      <c r="K60" s="62" t="s">
        <v>107</v>
      </c>
      <c r="L60" s="62" t="str">
        <f t="shared" si="24"/>
        <v>N0P100</v>
      </c>
      <c r="M60" s="62" t="s">
        <v>128</v>
      </c>
      <c r="N60" s="61">
        <f t="shared" si="25"/>
        <v>18.0667796087954</v>
      </c>
      <c r="O60" s="61">
        <f t="shared" si="26"/>
        <v>23.399858349954513</v>
      </c>
      <c r="P60" s="61">
        <f t="shared" si="27"/>
        <v>35.788318435324641</v>
      </c>
      <c r="Q60" s="61">
        <f t="shared" si="28"/>
        <v>42.308640121045755</v>
      </c>
      <c r="R60" s="61">
        <f t="shared" si="29"/>
        <v>108.78591643769442</v>
      </c>
      <c r="S60" s="63">
        <f t="shared" si="30"/>
        <v>6.7473886782529764</v>
      </c>
      <c r="T60" s="63">
        <f t="shared" si="31"/>
        <v>8.7391302004006448</v>
      </c>
      <c r="U60" s="63">
        <f t="shared" si="32"/>
        <v>13.365840501351098</v>
      </c>
      <c r="V60" s="63">
        <f t="shared" si="33"/>
        <v>15.80098089014424</v>
      </c>
      <c r="W60" s="63">
        <f t="shared" si="8"/>
        <v>108.78591643769442</v>
      </c>
      <c r="X60" s="34">
        <f t="shared" si="34"/>
        <v>40.628206953259799</v>
      </c>
      <c r="Y60" s="38" t="e">
        <f>((#REF!-#REF!)/#REF!)*100</f>
        <v>#REF!</v>
      </c>
      <c r="Z60" s="39" t="e">
        <f>((#REF!-#REF!)/#REF!)*100</f>
        <v>#REF!</v>
      </c>
      <c r="AA60" s="39" t="e">
        <f>((#REF!-#REF!)/#REF!)*100</f>
        <v>#REF!</v>
      </c>
    </row>
    <row r="61" spans="1:27" x14ac:dyDescent="0.3">
      <c r="A61" s="36"/>
      <c r="B61" s="35" t="s">
        <v>122</v>
      </c>
      <c r="C61" s="37">
        <v>12</v>
      </c>
      <c r="D61" s="61">
        <v>257.56489043066858</v>
      </c>
      <c r="E61" s="61">
        <v>278.32097322807891</v>
      </c>
      <c r="F61" s="61">
        <v>286.62486864137344</v>
      </c>
      <c r="G61" s="61">
        <v>301.35212643257205</v>
      </c>
      <c r="H61" s="61">
        <v>309.37616638676411</v>
      </c>
      <c r="I61" s="61">
        <v>383.70470038718071</v>
      </c>
      <c r="J61" s="62" t="s">
        <v>115</v>
      </c>
      <c r="K61" s="62" t="s">
        <v>119</v>
      </c>
      <c r="L61" s="62" t="str">
        <f t="shared" si="24"/>
        <v>N100P50</v>
      </c>
      <c r="M61" s="62" t="s">
        <v>128</v>
      </c>
      <c r="N61" s="61">
        <f t="shared" si="25"/>
        <v>20.756082797410329</v>
      </c>
      <c r="O61" s="61">
        <f t="shared" si="26"/>
        <v>29.059978210704855</v>
      </c>
      <c r="P61" s="61">
        <f t="shared" si="27"/>
        <v>43.787236001903466</v>
      </c>
      <c r="Q61" s="61">
        <f t="shared" si="28"/>
        <v>51.811275956095528</v>
      </c>
      <c r="R61" s="61">
        <f t="shared" si="29"/>
        <v>126.13980995651212</v>
      </c>
      <c r="S61" s="63">
        <f t="shared" si="30"/>
        <v>8.0585839019846777</v>
      </c>
      <c r="T61" s="63">
        <f t="shared" si="31"/>
        <v>11.282585201000924</v>
      </c>
      <c r="U61" s="63">
        <f t="shared" si="32"/>
        <v>17.000467699105958</v>
      </c>
      <c r="V61" s="63">
        <f t="shared" si="33"/>
        <v>20.115814647510007</v>
      </c>
      <c r="W61" s="63">
        <f t="shared" si="8"/>
        <v>126.13980995651212</v>
      </c>
      <c r="X61" s="34">
        <f t="shared" si="34"/>
        <v>48.973992435691265</v>
      </c>
      <c r="Y61" s="38" t="e">
        <f>((#REF!-#REF!)/#REF!)*100</f>
        <v>#REF!</v>
      </c>
      <c r="Z61" s="39" t="e">
        <f>((#REF!-#REF!)/#REF!)*100</f>
        <v>#REF!</v>
      </c>
      <c r="AA61" s="39" t="e">
        <f>((#REF!-#REF!)/#REF!)*100</f>
        <v>#REF!</v>
      </c>
    </row>
    <row r="62" spans="1:27" x14ac:dyDescent="0.3">
      <c r="A62" s="36"/>
      <c r="B62" s="35" t="s">
        <v>123</v>
      </c>
      <c r="C62" s="37">
        <v>1</v>
      </c>
      <c r="D62" s="61">
        <v>212.90796626559242</v>
      </c>
      <c r="E62" s="61">
        <v>226.57739271046967</v>
      </c>
      <c r="F62" s="61">
        <v>232.73042030986841</v>
      </c>
      <c r="G62" s="61">
        <v>239.43188181833651</v>
      </c>
      <c r="H62" s="61">
        <v>244.9269057501966</v>
      </c>
      <c r="I62" s="61">
        <v>266.25241481404464</v>
      </c>
      <c r="J62" s="62" t="s">
        <v>111</v>
      </c>
      <c r="K62" s="62" t="s">
        <v>119</v>
      </c>
      <c r="L62" s="62" t="str">
        <f t="shared" si="24"/>
        <v>N0P50</v>
      </c>
      <c r="M62" s="62" t="s">
        <v>129</v>
      </c>
      <c r="N62" s="61">
        <f t="shared" si="25"/>
        <v>13.669426444877246</v>
      </c>
      <c r="O62" s="61">
        <f t="shared" si="26"/>
        <v>19.822454044275986</v>
      </c>
      <c r="P62" s="61">
        <f t="shared" si="27"/>
        <v>26.523915552744086</v>
      </c>
      <c r="Q62" s="61">
        <f t="shared" si="28"/>
        <v>32.018939484604175</v>
      </c>
      <c r="R62" s="61">
        <f t="shared" si="29"/>
        <v>53.34444854845222</v>
      </c>
      <c r="S62" s="63">
        <f t="shared" si="30"/>
        <v>6.4203452245771286</v>
      </c>
      <c r="T62" s="63">
        <f t="shared" si="31"/>
        <v>9.3103392944669956</v>
      </c>
      <c r="U62" s="63">
        <f t="shared" si="32"/>
        <v>12.457925374035456</v>
      </c>
      <c r="V62" s="63">
        <f t="shared" si="33"/>
        <v>15.03886399659752</v>
      </c>
      <c r="W62" s="63">
        <f t="shared" si="8"/>
        <v>53.34444854845222</v>
      </c>
      <c r="X62" s="34">
        <f t="shared" si="34"/>
        <v>25.055167960182189</v>
      </c>
      <c r="Y62" s="38" t="e">
        <f>((#REF!-#REF!)/#REF!)*100</f>
        <v>#REF!</v>
      </c>
      <c r="Z62" s="39" t="e">
        <f>((#REF!-#REF!)/#REF!)*100</f>
        <v>#REF!</v>
      </c>
      <c r="AA62" s="39" t="e">
        <f>((#REF!-#REF!)/#REF!)*100</f>
        <v>#REF!</v>
      </c>
    </row>
    <row r="63" spans="1:27" x14ac:dyDescent="0.3">
      <c r="A63" s="36"/>
      <c r="B63" s="35" t="s">
        <v>123</v>
      </c>
      <c r="C63" s="37">
        <v>2</v>
      </c>
      <c r="D63" s="61">
        <v>227.43570485178282</v>
      </c>
      <c r="E63" s="61">
        <v>240.8370516595817</v>
      </c>
      <c r="F63" s="61">
        <v>247.68568919861445</v>
      </c>
      <c r="G63" s="61">
        <v>253.52662409669446</v>
      </c>
      <c r="H63" s="61">
        <v>262.47388941219981</v>
      </c>
      <c r="I63" s="61">
        <v>276.92974397400639</v>
      </c>
      <c r="J63" s="62" t="s">
        <v>115</v>
      </c>
      <c r="K63" s="62" t="s">
        <v>119</v>
      </c>
      <c r="L63" s="62" t="str">
        <f t="shared" si="24"/>
        <v>N100P50</v>
      </c>
      <c r="M63" s="62" t="s">
        <v>129</v>
      </c>
      <c r="N63" s="61">
        <f t="shared" si="25"/>
        <v>13.401346807798888</v>
      </c>
      <c r="O63" s="61">
        <f t="shared" si="26"/>
        <v>20.249984346831639</v>
      </c>
      <c r="P63" s="61">
        <f t="shared" si="27"/>
        <v>26.090919244911646</v>
      </c>
      <c r="Q63" s="61">
        <f t="shared" si="28"/>
        <v>35.038184560416994</v>
      </c>
      <c r="R63" s="61">
        <f t="shared" si="29"/>
        <v>49.494039122223569</v>
      </c>
      <c r="S63" s="63">
        <f t="shared" si="30"/>
        <v>5.8923671709911991</v>
      </c>
      <c r="T63" s="63">
        <f t="shared" si="31"/>
        <v>8.9036083230767638</v>
      </c>
      <c r="U63" s="63">
        <f t="shared" si="32"/>
        <v>11.471778040266276</v>
      </c>
      <c r="V63" s="63">
        <f t="shared" si="33"/>
        <v>15.405753719826432</v>
      </c>
      <c r="W63" s="63">
        <f t="shared" si="8"/>
        <v>49.494039122223569</v>
      </c>
      <c r="X63" s="34">
        <f t="shared" si="34"/>
        <v>21.761771817876287</v>
      </c>
      <c r="Y63" s="38" t="e">
        <f>((#REF!-#REF!)/#REF!)*100</f>
        <v>#REF!</v>
      </c>
      <c r="Z63" s="39" t="e">
        <f>((#REF!-#REF!)/#REF!)*100</f>
        <v>#REF!</v>
      </c>
      <c r="AA63" s="39" t="e">
        <f>((#REF!-#REF!)/#REF!)*100</f>
        <v>#REF!</v>
      </c>
    </row>
    <row r="64" spans="1:27" x14ac:dyDescent="0.3">
      <c r="A64" s="36"/>
      <c r="B64" s="35" t="s">
        <v>123</v>
      </c>
      <c r="C64" s="37">
        <v>3</v>
      </c>
      <c r="D64" s="61">
        <v>241.52632330088778</v>
      </c>
      <c r="E64" s="61">
        <v>255.02528353450558</v>
      </c>
      <c r="F64" s="61">
        <v>261.14948451964983</v>
      </c>
      <c r="G64" s="61">
        <v>269.08838654150185</v>
      </c>
      <c r="H64" s="61">
        <v>277.31866191330471</v>
      </c>
      <c r="I64" s="61">
        <v>292.81934350031389</v>
      </c>
      <c r="J64" s="62" t="s">
        <v>115</v>
      </c>
      <c r="K64" s="62" t="s">
        <v>107</v>
      </c>
      <c r="L64" s="62" t="str">
        <f t="shared" si="24"/>
        <v>N100P100</v>
      </c>
      <c r="M64" s="62" t="s">
        <v>129</v>
      </c>
      <c r="N64" s="61">
        <f t="shared" si="25"/>
        <v>13.498960233617794</v>
      </c>
      <c r="O64" s="61">
        <f t="shared" si="26"/>
        <v>19.62316121876205</v>
      </c>
      <c r="P64" s="61">
        <f t="shared" si="27"/>
        <v>27.562063240614066</v>
      </c>
      <c r="Q64" s="61">
        <f t="shared" si="28"/>
        <v>35.792338612416927</v>
      </c>
      <c r="R64" s="61">
        <f t="shared" si="29"/>
        <v>51.29302019942611</v>
      </c>
      <c r="S64" s="63">
        <f t="shared" si="30"/>
        <v>5.589022367885387</v>
      </c>
      <c r="T64" s="63">
        <f t="shared" si="31"/>
        <v>8.1246470159345652</v>
      </c>
      <c r="U64" s="63">
        <f t="shared" si="32"/>
        <v>11.411618768475973</v>
      </c>
      <c r="V64" s="63">
        <f t="shared" si="33"/>
        <v>14.819228862200532</v>
      </c>
      <c r="W64" s="63">
        <f t="shared" si="8"/>
        <v>51.29302019942611</v>
      </c>
      <c r="X64" s="34">
        <f t="shared" si="34"/>
        <v>21.237031019400099</v>
      </c>
      <c r="Y64" s="38" t="e">
        <f>((#REF!-#REF!)/#REF!)*100</f>
        <v>#REF!</v>
      </c>
      <c r="Z64" s="39" t="e">
        <f>((#REF!-#REF!)/#REF!)*100</f>
        <v>#REF!</v>
      </c>
      <c r="AA64" s="39" t="e">
        <f>((#REF!-#REF!)/#REF!)*100</f>
        <v>#REF!</v>
      </c>
    </row>
    <row r="65" spans="1:27" x14ac:dyDescent="0.3">
      <c r="A65" s="36"/>
      <c r="B65" s="35" t="s">
        <v>123</v>
      </c>
      <c r="C65" s="37">
        <v>4</v>
      </c>
      <c r="D65" s="61">
        <v>242.5603761419483</v>
      </c>
      <c r="E65" s="61">
        <v>256.387020114481</v>
      </c>
      <c r="F65" s="61">
        <v>262.12705275625336</v>
      </c>
      <c r="G65" s="61">
        <v>267.97341661207003</v>
      </c>
      <c r="H65" s="61">
        <v>274.44940816470347</v>
      </c>
      <c r="I65" s="61">
        <v>286.46271398189077</v>
      </c>
      <c r="J65" s="62" t="s">
        <v>111</v>
      </c>
      <c r="K65" s="62" t="s">
        <v>112</v>
      </c>
      <c r="L65" s="62" t="str">
        <f t="shared" si="24"/>
        <v>N0P0</v>
      </c>
      <c r="M65" s="62" t="s">
        <v>129</v>
      </c>
      <c r="N65" s="61">
        <f t="shared" si="25"/>
        <v>13.826643972532707</v>
      </c>
      <c r="O65" s="61">
        <f t="shared" si="26"/>
        <v>19.566676614305067</v>
      </c>
      <c r="P65" s="61">
        <f t="shared" si="27"/>
        <v>25.413040470121729</v>
      </c>
      <c r="Q65" s="61">
        <f t="shared" si="28"/>
        <v>31.889032022755174</v>
      </c>
      <c r="R65" s="61">
        <f t="shared" si="29"/>
        <v>43.902337839942476</v>
      </c>
      <c r="S65" s="63">
        <f t="shared" si="30"/>
        <v>5.7002896319888796</v>
      </c>
      <c r="T65" s="63">
        <f t="shared" si="31"/>
        <v>8.0667242216240993</v>
      </c>
      <c r="U65" s="63">
        <f t="shared" si="32"/>
        <v>10.476995820310655</v>
      </c>
      <c r="V65" s="63">
        <f t="shared" si="33"/>
        <v>13.1468430788108</v>
      </c>
      <c r="W65" s="63">
        <f t="shared" si="8"/>
        <v>43.902337839942476</v>
      </c>
      <c r="X65" s="34">
        <f t="shared" si="34"/>
        <v>18.099550527679948</v>
      </c>
      <c r="Y65" s="38" t="e">
        <f>((#REF!-#REF!)/#REF!)*100</f>
        <v>#REF!</v>
      </c>
      <c r="Z65" s="39" t="e">
        <f>((#REF!-#REF!)/#REF!)*100</f>
        <v>#REF!</v>
      </c>
      <c r="AA65" s="39" t="e">
        <f>((#REF!-#REF!)/#REF!)*100</f>
        <v>#REF!</v>
      </c>
    </row>
    <row r="66" spans="1:27" x14ac:dyDescent="0.3">
      <c r="A66" s="36"/>
      <c r="B66" s="35" t="s">
        <v>123</v>
      </c>
      <c r="C66" s="37">
        <v>5</v>
      </c>
      <c r="D66" s="61">
        <v>195.74479261141579</v>
      </c>
      <c r="E66" s="61">
        <v>208.26715544533334</v>
      </c>
      <c r="F66" s="61">
        <v>212.65953613670001</v>
      </c>
      <c r="G66" s="61">
        <v>219.69960385020599</v>
      </c>
      <c r="H66" s="61">
        <v>225.48496594536817</v>
      </c>
      <c r="I66" s="61">
        <v>241.43428376082693</v>
      </c>
      <c r="J66" s="62" t="s">
        <v>106</v>
      </c>
      <c r="K66" s="62" t="s">
        <v>107</v>
      </c>
      <c r="L66" s="62" t="str">
        <f t="shared" si="24"/>
        <v>N200P100</v>
      </c>
      <c r="M66" s="62" t="s">
        <v>129</v>
      </c>
      <c r="N66" s="61">
        <f t="shared" si="25"/>
        <v>12.522362833917555</v>
      </c>
      <c r="O66" s="61">
        <f t="shared" si="26"/>
        <v>16.914743525284223</v>
      </c>
      <c r="P66" s="61">
        <f t="shared" si="27"/>
        <v>23.954811238790199</v>
      </c>
      <c r="Q66" s="61">
        <f t="shared" si="28"/>
        <v>29.740173333952384</v>
      </c>
      <c r="R66" s="61">
        <f t="shared" si="29"/>
        <v>45.68949114941114</v>
      </c>
      <c r="S66" s="63">
        <f t="shared" si="30"/>
        <v>6.3972904039273288</v>
      </c>
      <c r="T66" s="63">
        <f t="shared" si="31"/>
        <v>8.6412227368227619</v>
      </c>
      <c r="U66" s="63">
        <f t="shared" si="32"/>
        <v>12.237777015271242</v>
      </c>
      <c r="V66" s="63">
        <f t="shared" si="33"/>
        <v>15.193340745973922</v>
      </c>
      <c r="W66" s="63">
        <f t="shared" si="8"/>
        <v>45.68949114941114</v>
      </c>
      <c r="X66" s="34">
        <f t="shared" si="34"/>
        <v>23.341357151764424</v>
      </c>
      <c r="Y66" s="38" t="e">
        <f>((#REF!-#REF!)/#REF!)*100</f>
        <v>#REF!</v>
      </c>
      <c r="Z66" s="39" t="e">
        <f>((#REF!-#REF!)/#REF!)*100</f>
        <v>#REF!</v>
      </c>
      <c r="AA66" s="39" t="e">
        <f>((#REF!-#REF!)/#REF!)*100</f>
        <v>#REF!</v>
      </c>
    </row>
    <row r="67" spans="1:27" x14ac:dyDescent="0.3">
      <c r="A67" s="36"/>
      <c r="B67" s="35" t="s">
        <v>123</v>
      </c>
      <c r="C67" s="37">
        <v>6</v>
      </c>
      <c r="D67" s="61">
        <v>189.48319880214495</v>
      </c>
      <c r="E67" s="61">
        <v>199.19837018217157</v>
      </c>
      <c r="F67" s="61">
        <v>205.52477268491259</v>
      </c>
      <c r="G67" s="61">
        <v>210.42647023457897</v>
      </c>
      <c r="H67" s="61">
        <v>216.46949456363461</v>
      </c>
      <c r="I67" s="61">
        <v>237.62247094842684</v>
      </c>
      <c r="J67" s="62" t="s">
        <v>111</v>
      </c>
      <c r="K67" s="62" t="s">
        <v>107</v>
      </c>
      <c r="L67" s="62" t="str">
        <f t="shared" si="24"/>
        <v>N0P100</v>
      </c>
      <c r="M67" s="62" t="s">
        <v>129</v>
      </c>
      <c r="N67" s="61">
        <f t="shared" si="25"/>
        <v>9.715171380026618</v>
      </c>
      <c r="O67" s="61">
        <f t="shared" si="26"/>
        <v>16.041573882767636</v>
      </c>
      <c r="P67" s="61">
        <f t="shared" si="27"/>
        <v>20.943271432434017</v>
      </c>
      <c r="Q67" s="61">
        <f t="shared" si="28"/>
        <v>26.986295761489657</v>
      </c>
      <c r="R67" s="61">
        <f t="shared" si="29"/>
        <v>48.139272146281883</v>
      </c>
      <c r="S67" s="63">
        <f t="shared" si="30"/>
        <v>5.1271940950136852</v>
      </c>
      <c r="T67" s="63">
        <f t="shared" si="31"/>
        <v>8.4659610900478661</v>
      </c>
      <c r="U67" s="63">
        <f t="shared" si="32"/>
        <v>11.052838227785363</v>
      </c>
      <c r="V67" s="63">
        <f t="shared" si="33"/>
        <v>14.242052029989358</v>
      </c>
      <c r="W67" s="63">
        <f t="shared" ref="W67:W97" si="35">I67-D67</f>
        <v>48.139272146281883</v>
      </c>
      <c r="X67" s="34">
        <f t="shared" si="34"/>
        <v>25.405562314022401</v>
      </c>
      <c r="Y67" s="38" t="e">
        <f>((#REF!-#REF!)/#REF!)*100</f>
        <v>#REF!</v>
      </c>
      <c r="Z67" s="39" t="e">
        <f>((#REF!-#REF!)/#REF!)*100</f>
        <v>#REF!</v>
      </c>
      <c r="AA67" s="39" t="e">
        <f>((#REF!-#REF!)/#REF!)*100</f>
        <v>#REF!</v>
      </c>
    </row>
    <row r="68" spans="1:27" x14ac:dyDescent="0.3">
      <c r="A68" s="36"/>
      <c r="B68" s="35" t="s">
        <v>123</v>
      </c>
      <c r="C68" s="37">
        <v>7</v>
      </c>
      <c r="D68" s="61">
        <v>197.12940920420246</v>
      </c>
      <c r="E68" s="61">
        <v>206.6964944334612</v>
      </c>
      <c r="F68" s="61">
        <v>210.61771101880632</v>
      </c>
      <c r="G68" s="61">
        <v>220.33249969725716</v>
      </c>
      <c r="H68" s="61">
        <v>226.40076825795074</v>
      </c>
      <c r="I68" s="61">
        <v>245.69662633002946</v>
      </c>
      <c r="J68" s="62" t="s">
        <v>111</v>
      </c>
      <c r="K68" s="62" t="s">
        <v>119</v>
      </c>
      <c r="L68" s="62" t="str">
        <f t="shared" si="24"/>
        <v>N0P50</v>
      </c>
      <c r="M68" s="62" t="s">
        <v>129</v>
      </c>
      <c r="N68" s="61">
        <f t="shared" si="25"/>
        <v>9.5670852292587369</v>
      </c>
      <c r="O68" s="61">
        <f t="shared" si="26"/>
        <v>13.488301814603858</v>
      </c>
      <c r="P68" s="61">
        <f t="shared" si="27"/>
        <v>23.203090493054702</v>
      </c>
      <c r="Q68" s="61">
        <f t="shared" si="28"/>
        <v>29.271359053748284</v>
      </c>
      <c r="R68" s="61">
        <f t="shared" si="29"/>
        <v>48.567217125827</v>
      </c>
      <c r="S68" s="63">
        <f t="shared" si="30"/>
        <v>4.8532003762809346</v>
      </c>
      <c r="T68" s="63">
        <f t="shared" si="31"/>
        <v>6.8423589707163348</v>
      </c>
      <c r="U68" s="63">
        <f t="shared" si="32"/>
        <v>11.770486497536794</v>
      </c>
      <c r="V68" s="63">
        <f t="shared" si="33"/>
        <v>14.848803723358529</v>
      </c>
      <c r="W68" s="63">
        <f t="shared" si="35"/>
        <v>48.567217125827</v>
      </c>
      <c r="X68" s="34">
        <f t="shared" si="34"/>
        <v>24.637225527073529</v>
      </c>
      <c r="Y68" s="38" t="e">
        <f>((#REF!-#REF!)/#REF!)*100</f>
        <v>#REF!</v>
      </c>
      <c r="Z68" s="39" t="e">
        <f>((#REF!-#REF!)/#REF!)*100</f>
        <v>#REF!</v>
      </c>
      <c r="AA68" s="39" t="e">
        <f>((#REF!-#REF!)/#REF!)*100</f>
        <v>#REF!</v>
      </c>
    </row>
    <row r="69" spans="1:27" x14ac:dyDescent="0.3">
      <c r="A69" s="36"/>
      <c r="B69" s="35" t="s">
        <v>123</v>
      </c>
      <c r="C69" s="37">
        <v>8</v>
      </c>
      <c r="D69" s="61">
        <v>194.02807360458078</v>
      </c>
      <c r="E69" s="61">
        <v>203.99825536619335</v>
      </c>
      <c r="F69" s="61">
        <v>209.39669415076199</v>
      </c>
      <c r="G69" s="61">
        <v>218.78614263665639</v>
      </c>
      <c r="H69" s="61">
        <v>224.73044285052623</v>
      </c>
      <c r="I69" s="61">
        <v>246.87102815862644</v>
      </c>
      <c r="J69" s="62" t="s">
        <v>115</v>
      </c>
      <c r="K69" s="62" t="s">
        <v>119</v>
      </c>
      <c r="L69" s="62" t="str">
        <f t="shared" si="24"/>
        <v>N100P50</v>
      </c>
      <c r="M69" s="62" t="s">
        <v>129</v>
      </c>
      <c r="N69" s="61">
        <f t="shared" si="25"/>
        <v>9.9701817616125652</v>
      </c>
      <c r="O69" s="61">
        <f t="shared" si="26"/>
        <v>15.368620546181205</v>
      </c>
      <c r="P69" s="61">
        <f t="shared" si="27"/>
        <v>24.75806903207561</v>
      </c>
      <c r="Q69" s="61">
        <f t="shared" si="28"/>
        <v>30.702369245945448</v>
      </c>
      <c r="R69" s="61">
        <f t="shared" si="29"/>
        <v>52.842954554045662</v>
      </c>
      <c r="S69" s="63">
        <f t="shared" si="30"/>
        <v>5.1385253568673166</v>
      </c>
      <c r="T69" s="63">
        <f t="shared" si="31"/>
        <v>7.9208231369145388</v>
      </c>
      <c r="U69" s="63">
        <f t="shared" si="32"/>
        <v>12.760044756477498</v>
      </c>
      <c r="V69" s="63">
        <f t="shared" si="33"/>
        <v>15.823673696062816</v>
      </c>
      <c r="W69" s="63">
        <f t="shared" si="35"/>
        <v>52.842954554045662</v>
      </c>
      <c r="X69" s="34">
        <f t="shared" si="34"/>
        <v>27.234695254325352</v>
      </c>
      <c r="Y69" s="38" t="e">
        <f>((#REF!-#REF!)/#REF!)*100</f>
        <v>#REF!</v>
      </c>
      <c r="Z69" s="39" t="e">
        <f>((#REF!-#REF!)/#REF!)*100</f>
        <v>#REF!</v>
      </c>
      <c r="AA69" s="39" t="e">
        <f>((#REF!-#REF!)/#REF!)*100</f>
        <v>#REF!</v>
      </c>
    </row>
    <row r="70" spans="1:27" x14ac:dyDescent="0.3">
      <c r="A70" s="36"/>
      <c r="B70" s="35" t="s">
        <v>123</v>
      </c>
      <c r="C70" s="37">
        <v>9</v>
      </c>
      <c r="D70" s="61">
        <v>199.91745370232627</v>
      </c>
      <c r="E70" s="61">
        <v>210.67554853716558</v>
      </c>
      <c r="F70" s="61">
        <v>215.5490748845807</v>
      </c>
      <c r="G70" s="61">
        <v>224.5833117081832</v>
      </c>
      <c r="H70" s="61">
        <v>229.84773559414259</v>
      </c>
      <c r="I70" s="61">
        <v>247.44405068159952</v>
      </c>
      <c r="J70" s="62" t="s">
        <v>115</v>
      </c>
      <c r="K70" s="62" t="s">
        <v>107</v>
      </c>
      <c r="L70" s="62" t="str">
        <f t="shared" si="24"/>
        <v>N100P100</v>
      </c>
      <c r="M70" s="62" t="s">
        <v>129</v>
      </c>
      <c r="N70" s="61">
        <f t="shared" si="25"/>
        <v>10.758094834839312</v>
      </c>
      <c r="O70" s="61">
        <f t="shared" si="26"/>
        <v>15.631621182254435</v>
      </c>
      <c r="P70" s="61">
        <f t="shared" si="27"/>
        <v>24.665858005856933</v>
      </c>
      <c r="Q70" s="61">
        <f t="shared" si="28"/>
        <v>29.930281891816321</v>
      </c>
      <c r="R70" s="61">
        <f t="shared" si="29"/>
        <v>47.526596979273251</v>
      </c>
      <c r="S70" s="63">
        <f t="shared" si="30"/>
        <v>5.3812684363507026</v>
      </c>
      <c r="T70" s="63">
        <f t="shared" si="31"/>
        <v>7.8190377542171259</v>
      </c>
      <c r="U70" s="63">
        <f t="shared" si="32"/>
        <v>12.338021292820175</v>
      </c>
      <c r="V70" s="63">
        <f t="shared" si="33"/>
        <v>14.971320081128086</v>
      </c>
      <c r="W70" s="63">
        <f t="shared" si="35"/>
        <v>47.526596979273251</v>
      </c>
      <c r="X70" s="34">
        <f t="shared" si="34"/>
        <v>23.773110400875531</v>
      </c>
      <c r="Y70" s="38" t="e">
        <f>((#REF!-#REF!)/#REF!)*100</f>
        <v>#REF!</v>
      </c>
      <c r="Z70" s="39" t="e">
        <f>((#REF!-#REF!)/#REF!)*100</f>
        <v>#REF!</v>
      </c>
      <c r="AA70" s="39" t="e">
        <f>((#REF!-#REF!)/#REF!)*100</f>
        <v>#REF!</v>
      </c>
    </row>
    <row r="71" spans="1:27" x14ac:dyDescent="0.3">
      <c r="A71" s="36"/>
      <c r="B71" s="35" t="s">
        <v>123</v>
      </c>
      <c r="C71" s="37">
        <v>10</v>
      </c>
      <c r="D71" s="61">
        <v>195.065387414029</v>
      </c>
      <c r="E71" s="61">
        <v>207.47497537751534</v>
      </c>
      <c r="F71" s="61">
        <v>209.9364574330271</v>
      </c>
      <c r="G71" s="61">
        <v>218.87661125225239</v>
      </c>
      <c r="H71" s="61">
        <v>223.77675354273632</v>
      </c>
      <c r="I71" s="61">
        <v>240.10539196965851</v>
      </c>
      <c r="J71" s="62" t="s">
        <v>111</v>
      </c>
      <c r="K71" s="62" t="s">
        <v>112</v>
      </c>
      <c r="L71" s="62" t="str">
        <f t="shared" si="24"/>
        <v>N0P0</v>
      </c>
      <c r="M71" s="62" t="s">
        <v>129</v>
      </c>
      <c r="N71" s="61">
        <f t="shared" si="25"/>
        <v>12.409587963486331</v>
      </c>
      <c r="O71" s="61">
        <f t="shared" si="26"/>
        <v>14.871070018998097</v>
      </c>
      <c r="P71" s="61">
        <f t="shared" si="27"/>
        <v>23.811223838223384</v>
      </c>
      <c r="Q71" s="61">
        <f t="shared" si="28"/>
        <v>28.711366128707311</v>
      </c>
      <c r="R71" s="61">
        <f t="shared" si="29"/>
        <v>45.040004555629508</v>
      </c>
      <c r="S71" s="63">
        <f t="shared" si="30"/>
        <v>6.3617580381632788</v>
      </c>
      <c r="T71" s="63">
        <f t="shared" si="31"/>
        <v>7.6236333960335276</v>
      </c>
      <c r="U71" s="63">
        <f t="shared" si="32"/>
        <v>12.206790837619865</v>
      </c>
      <c r="V71" s="63">
        <f t="shared" si="33"/>
        <v>14.718841978749944</v>
      </c>
      <c r="W71" s="63">
        <f t="shared" si="35"/>
        <v>45.040004555629508</v>
      </c>
      <c r="X71" s="34">
        <f t="shared" si="34"/>
        <v>23.089695795200953</v>
      </c>
      <c r="Y71" s="38" t="e">
        <f>((#REF!-#REF!)/#REF!)*100</f>
        <v>#REF!</v>
      </c>
      <c r="Z71" s="39" t="e">
        <f>((#REF!-#REF!)/#REF!)*100</f>
        <v>#REF!</v>
      </c>
      <c r="AA71" s="39" t="e">
        <f>((#REF!-#REF!)/#REF!)*100</f>
        <v>#REF!</v>
      </c>
    </row>
    <row r="72" spans="1:27" x14ac:dyDescent="0.3">
      <c r="A72" s="36"/>
      <c r="B72" s="35" t="s">
        <v>123</v>
      </c>
      <c r="C72" s="37">
        <v>11</v>
      </c>
      <c r="D72" s="61">
        <v>188.22882526675258</v>
      </c>
      <c r="E72" s="61">
        <v>198.97885976958875</v>
      </c>
      <c r="F72" s="61">
        <v>205.40200632841231</v>
      </c>
      <c r="G72" s="61">
        <v>216.22840858184878</v>
      </c>
      <c r="H72" s="61">
        <v>222.50634110038436</v>
      </c>
      <c r="I72" s="61">
        <v>247.14225993251802</v>
      </c>
      <c r="J72" s="62" t="s">
        <v>111</v>
      </c>
      <c r="K72" s="62" t="s">
        <v>107</v>
      </c>
      <c r="L72" s="62" t="str">
        <f t="shared" si="24"/>
        <v>N0P100</v>
      </c>
      <c r="M72" s="62" t="s">
        <v>129</v>
      </c>
      <c r="N72" s="61">
        <f t="shared" si="25"/>
        <v>10.750034502836172</v>
      </c>
      <c r="O72" s="61">
        <f t="shared" si="26"/>
        <v>17.173181061659733</v>
      </c>
      <c r="P72" s="61">
        <f t="shared" si="27"/>
        <v>27.999583315096203</v>
      </c>
      <c r="Q72" s="61">
        <f t="shared" si="28"/>
        <v>34.277515833631782</v>
      </c>
      <c r="R72" s="61">
        <f t="shared" si="29"/>
        <v>58.913434665765436</v>
      </c>
      <c r="S72" s="63">
        <f t="shared" si="30"/>
        <v>5.7111520977732964</v>
      </c>
      <c r="T72" s="63">
        <f t="shared" si="31"/>
        <v>9.1235659773801299</v>
      </c>
      <c r="U72" s="63">
        <f t="shared" si="32"/>
        <v>14.875289836939684</v>
      </c>
      <c r="V72" s="63">
        <f t="shared" si="33"/>
        <v>18.210556106406472</v>
      </c>
      <c r="W72" s="63">
        <f t="shared" si="35"/>
        <v>58.913434665765436</v>
      </c>
      <c r="X72" s="34">
        <f t="shared" si="34"/>
        <v>31.298837774859923</v>
      </c>
      <c r="Y72" s="38" t="e">
        <f>((#REF!-#REF!)/#REF!)*100</f>
        <v>#REF!</v>
      </c>
      <c r="Z72" s="39" t="e">
        <f>((#REF!-#REF!)/#REF!)*100</f>
        <v>#REF!</v>
      </c>
      <c r="AA72" s="39" t="e">
        <f>((#REF!-#REF!)/#REF!)*100</f>
        <v>#REF!</v>
      </c>
    </row>
    <row r="73" spans="1:27" x14ac:dyDescent="0.3">
      <c r="A73" s="36"/>
      <c r="B73" s="35" t="s">
        <v>123</v>
      </c>
      <c r="C73" s="37">
        <v>12</v>
      </c>
      <c r="D73" s="61">
        <v>177.33196255870433</v>
      </c>
      <c r="E73" s="61">
        <v>187.09718207095872</v>
      </c>
      <c r="F73" s="61">
        <v>193.4078463586369</v>
      </c>
      <c r="G73" s="61">
        <v>207.87313707544479</v>
      </c>
      <c r="H73" s="61">
        <v>212.80650191197151</v>
      </c>
      <c r="I73" s="61">
        <v>237.59594141912746</v>
      </c>
      <c r="J73" s="62" t="s">
        <v>106</v>
      </c>
      <c r="K73" s="62" t="s">
        <v>107</v>
      </c>
      <c r="L73" s="62" t="str">
        <f t="shared" si="24"/>
        <v>N200P100</v>
      </c>
      <c r="M73" s="62" t="s">
        <v>129</v>
      </c>
      <c r="N73" s="61">
        <f t="shared" si="25"/>
        <v>9.7652195122543901</v>
      </c>
      <c r="O73" s="61">
        <f t="shared" si="26"/>
        <v>16.075883799932569</v>
      </c>
      <c r="P73" s="61">
        <f t="shared" si="27"/>
        <v>30.541174516740455</v>
      </c>
      <c r="Q73" s="61">
        <f t="shared" si="28"/>
        <v>35.474539353267176</v>
      </c>
      <c r="R73" s="61">
        <f t="shared" si="29"/>
        <v>60.263978860423123</v>
      </c>
      <c r="S73" s="63">
        <f t="shared" si="30"/>
        <v>5.5067452992416364</v>
      </c>
      <c r="T73" s="63">
        <f t="shared" si="31"/>
        <v>9.0654180825471755</v>
      </c>
      <c r="U73" s="63">
        <f t="shared" si="32"/>
        <v>17.222599962276988</v>
      </c>
      <c r="V73" s="63">
        <f t="shared" si="33"/>
        <v>20.004594119079698</v>
      </c>
      <c r="W73" s="63">
        <f t="shared" si="35"/>
        <v>60.263978860423123</v>
      </c>
      <c r="X73" s="34">
        <f t="shared" si="34"/>
        <v>33.983709417569443</v>
      </c>
      <c r="Y73" s="38" t="e">
        <f>((#REF!-#REF!)/#REF!)*100</f>
        <v>#REF!</v>
      </c>
      <c r="Z73" s="39" t="e">
        <f>((#REF!-#REF!)/#REF!)*100</f>
        <v>#REF!</v>
      </c>
      <c r="AA73" s="39" t="e">
        <f>((#REF!-#REF!)/#REF!)*100</f>
        <v>#REF!</v>
      </c>
    </row>
    <row r="74" spans="1:27" x14ac:dyDescent="0.3">
      <c r="A74" s="36"/>
      <c r="B74" s="35" t="s">
        <v>124</v>
      </c>
      <c r="C74" s="37">
        <v>1</v>
      </c>
      <c r="D74" s="61">
        <v>368.60392026817988</v>
      </c>
      <c r="E74" s="61">
        <v>395.96161962304672</v>
      </c>
      <c r="F74" s="61">
        <v>406.23114999433625</v>
      </c>
      <c r="G74" s="61">
        <v>420.89819606701923</v>
      </c>
      <c r="H74" s="61">
        <v>426.77128272958203</v>
      </c>
      <c r="I74" s="61">
        <v>484.0719412595007</v>
      </c>
      <c r="J74" s="62" t="s">
        <v>115</v>
      </c>
      <c r="K74" s="62" t="s">
        <v>119</v>
      </c>
      <c r="L74" s="62" t="str">
        <f t="shared" si="24"/>
        <v>N100P50</v>
      </c>
      <c r="M74" s="62" t="s">
        <v>130</v>
      </c>
      <c r="N74" s="61">
        <f t="shared" si="25"/>
        <v>27.357699354866838</v>
      </c>
      <c r="O74" s="61">
        <f t="shared" si="26"/>
        <v>37.627229726156372</v>
      </c>
      <c r="P74" s="61">
        <f t="shared" si="27"/>
        <v>52.294275798839351</v>
      </c>
      <c r="Q74" s="61">
        <f t="shared" si="28"/>
        <v>58.167362461402149</v>
      </c>
      <c r="R74" s="61">
        <f t="shared" si="29"/>
        <v>115.46802099132083</v>
      </c>
      <c r="S74" s="63">
        <f t="shared" si="30"/>
        <v>7.4219773178111046</v>
      </c>
      <c r="T74" s="63">
        <f t="shared" si="31"/>
        <v>10.20803840034595</v>
      </c>
      <c r="U74" s="63">
        <f t="shared" si="32"/>
        <v>14.187118726461822</v>
      </c>
      <c r="V74" s="63">
        <f t="shared" si="33"/>
        <v>15.780451390501259</v>
      </c>
      <c r="W74" s="63">
        <f t="shared" si="35"/>
        <v>115.46802099132083</v>
      </c>
      <c r="X74" s="34">
        <f t="shared" si="34"/>
        <v>31.325771279727952</v>
      </c>
      <c r="Y74" s="38" t="e">
        <f>((#REF!-#REF!)/#REF!)*100</f>
        <v>#REF!</v>
      </c>
      <c r="Z74" s="39" t="e">
        <f>((#REF!-#REF!)/#REF!)*100</f>
        <v>#REF!</v>
      </c>
      <c r="AA74" s="39" t="e">
        <f>((#REF!-#REF!)/#REF!)*100</f>
        <v>#REF!</v>
      </c>
    </row>
    <row r="75" spans="1:27" x14ac:dyDescent="0.3">
      <c r="A75" s="36"/>
      <c r="B75" s="35" t="s">
        <v>124</v>
      </c>
      <c r="C75" s="37">
        <v>2</v>
      </c>
      <c r="D75" s="61">
        <v>400.59321528218112</v>
      </c>
      <c r="E75" s="61">
        <v>429.98575614030159</v>
      </c>
      <c r="F75" s="61">
        <v>441.62161252687815</v>
      </c>
      <c r="G75" s="61">
        <v>459.66059903348946</v>
      </c>
      <c r="H75" s="61">
        <v>467.64515417151966</v>
      </c>
      <c r="I75" s="61">
        <v>543.21764592544844</v>
      </c>
      <c r="J75" s="62" t="s">
        <v>106</v>
      </c>
      <c r="K75" s="62" t="s">
        <v>107</v>
      </c>
      <c r="L75" s="62" t="str">
        <f t="shared" si="24"/>
        <v>N200P100</v>
      </c>
      <c r="M75" s="62" t="s">
        <v>130</v>
      </c>
      <c r="N75" s="61">
        <f t="shared" si="25"/>
        <v>29.392540858120469</v>
      </c>
      <c r="O75" s="61">
        <f t="shared" si="26"/>
        <v>41.028397244697032</v>
      </c>
      <c r="P75" s="61">
        <f t="shared" si="27"/>
        <v>59.067383751308341</v>
      </c>
      <c r="Q75" s="61">
        <f t="shared" si="28"/>
        <v>67.051938889338544</v>
      </c>
      <c r="R75" s="61">
        <f t="shared" si="29"/>
        <v>142.62443064326732</v>
      </c>
      <c r="S75" s="63">
        <f t="shared" si="30"/>
        <v>7.3372537868411287</v>
      </c>
      <c r="T75" s="63">
        <f t="shared" si="31"/>
        <v>10.241910167099634</v>
      </c>
      <c r="U75" s="63">
        <f t="shared" si="32"/>
        <v>14.744978571267314</v>
      </c>
      <c r="V75" s="63">
        <f t="shared" si="33"/>
        <v>16.738161389504967</v>
      </c>
      <c r="W75" s="63">
        <f t="shared" si="35"/>
        <v>142.62443064326732</v>
      </c>
      <c r="X75" s="34">
        <f t="shared" si="34"/>
        <v>35.603306596893184</v>
      </c>
      <c r="Y75" s="38" t="e">
        <f>((#REF!-#REF!)/#REF!)*100</f>
        <v>#REF!</v>
      </c>
      <c r="Z75" s="39" t="e">
        <f>((#REF!-#REF!)/#REF!)*100</f>
        <v>#REF!</v>
      </c>
      <c r="AA75" s="39" t="e">
        <f>((#REF!-#REF!)/#REF!)*100</f>
        <v>#REF!</v>
      </c>
    </row>
    <row r="76" spans="1:27" x14ac:dyDescent="0.3">
      <c r="A76" s="36"/>
      <c r="B76" s="35" t="s">
        <v>124</v>
      </c>
      <c r="C76" s="37">
        <v>3</v>
      </c>
      <c r="D76" s="61">
        <v>336.04352387270364</v>
      </c>
      <c r="E76" s="61">
        <v>360.90169511058252</v>
      </c>
      <c r="F76" s="61">
        <v>373.62457911101382</v>
      </c>
      <c r="G76" s="61">
        <v>386.35133850006633</v>
      </c>
      <c r="H76" s="61">
        <v>409.476594658056</v>
      </c>
      <c r="I76" s="61">
        <v>470.1616818204555</v>
      </c>
      <c r="J76" s="62" t="s">
        <v>115</v>
      </c>
      <c r="K76" s="62" t="s">
        <v>107</v>
      </c>
      <c r="L76" s="62" t="str">
        <f t="shared" si="24"/>
        <v>N100P100</v>
      </c>
      <c r="M76" s="62" t="s">
        <v>130</v>
      </c>
      <c r="N76" s="61">
        <f t="shared" si="25"/>
        <v>24.858171237878878</v>
      </c>
      <c r="O76" s="61">
        <f t="shared" si="26"/>
        <v>37.581055238310171</v>
      </c>
      <c r="P76" s="61">
        <f t="shared" si="27"/>
        <v>50.307814627362688</v>
      </c>
      <c r="Q76" s="61">
        <f t="shared" si="28"/>
        <v>73.433070785352356</v>
      </c>
      <c r="R76" s="61">
        <f t="shared" si="29"/>
        <v>134.11815794775185</v>
      </c>
      <c r="S76" s="63">
        <f t="shared" si="30"/>
        <v>7.3973070367204521</v>
      </c>
      <c r="T76" s="63">
        <f t="shared" si="31"/>
        <v>11.183389224470286</v>
      </c>
      <c r="U76" s="63">
        <f t="shared" si="32"/>
        <v>14.97062465230538</v>
      </c>
      <c r="V76" s="63">
        <f t="shared" si="33"/>
        <v>21.852249952351254</v>
      </c>
      <c r="W76" s="63">
        <f t="shared" si="35"/>
        <v>134.11815794775185</v>
      </c>
      <c r="X76" s="34">
        <f t="shared" si="34"/>
        <v>39.910948558722126</v>
      </c>
      <c r="Y76" s="38" t="e">
        <f>((#REF!-#REF!)/#REF!)*100</f>
        <v>#REF!</v>
      </c>
      <c r="Z76" s="39" t="e">
        <f>((#REF!-#REF!)/#REF!)*100</f>
        <v>#REF!</v>
      </c>
      <c r="AA76" s="39" t="e">
        <f>((#REF!-#REF!)/#REF!)*100</f>
        <v>#REF!</v>
      </c>
    </row>
    <row r="77" spans="1:27" x14ac:dyDescent="0.3">
      <c r="A77" s="36"/>
      <c r="B77" s="35" t="s">
        <v>124</v>
      </c>
      <c r="C77" s="37">
        <v>4</v>
      </c>
      <c r="D77" s="61">
        <v>370.78080550561623</v>
      </c>
      <c r="E77" s="61">
        <v>401.68389113871245</v>
      </c>
      <c r="F77" s="61">
        <v>411.54282277236797</v>
      </c>
      <c r="G77" s="61">
        <v>426.48107165765146</v>
      </c>
      <c r="H77" s="61">
        <v>435.79704737316445</v>
      </c>
      <c r="I77" s="61">
        <v>502.51795307378137</v>
      </c>
      <c r="J77" s="62" t="s">
        <v>111</v>
      </c>
      <c r="K77" s="62" t="s">
        <v>119</v>
      </c>
      <c r="L77" s="62" t="str">
        <f t="shared" si="24"/>
        <v>N0P50</v>
      </c>
      <c r="M77" s="62" t="s">
        <v>130</v>
      </c>
      <c r="N77" s="61">
        <f t="shared" si="25"/>
        <v>30.903085633096225</v>
      </c>
      <c r="O77" s="61">
        <f t="shared" si="26"/>
        <v>40.762017266751741</v>
      </c>
      <c r="P77" s="61">
        <f t="shared" si="27"/>
        <v>55.700266152035226</v>
      </c>
      <c r="Q77" s="61">
        <f t="shared" si="28"/>
        <v>65.016241867548217</v>
      </c>
      <c r="R77" s="61">
        <f t="shared" si="29"/>
        <v>131.73714756816514</v>
      </c>
      <c r="S77" s="63">
        <f t="shared" si="30"/>
        <v>8.3345969301067644</v>
      </c>
      <c r="T77" s="63">
        <f t="shared" si="31"/>
        <v>10.993561873076603</v>
      </c>
      <c r="U77" s="63">
        <f t="shared" si="32"/>
        <v>15.022424387928984</v>
      </c>
      <c r="V77" s="63">
        <f t="shared" si="33"/>
        <v>17.53495350949698</v>
      </c>
      <c r="W77" s="63">
        <f t="shared" si="35"/>
        <v>131.73714756816514</v>
      </c>
      <c r="X77" s="34">
        <f t="shared" si="34"/>
        <v>35.529656770803285</v>
      </c>
      <c r="Y77" s="38" t="e">
        <f>((#REF!-#REF!)/#REF!)*100</f>
        <v>#REF!</v>
      </c>
      <c r="Z77" s="39" t="e">
        <f>((#REF!-#REF!)/#REF!)*100</f>
        <v>#REF!</v>
      </c>
      <c r="AA77" s="39" t="e">
        <f>((#REF!-#REF!)/#REF!)*100</f>
        <v>#REF!</v>
      </c>
    </row>
    <row r="78" spans="1:27" x14ac:dyDescent="0.3">
      <c r="A78" s="36"/>
      <c r="B78" s="35" t="s">
        <v>124</v>
      </c>
      <c r="C78" s="37">
        <v>5</v>
      </c>
      <c r="D78" s="61">
        <v>400.94401168535359</v>
      </c>
      <c r="E78" s="61">
        <v>430.2296093249181</v>
      </c>
      <c r="F78" s="61">
        <v>439.01281835418268</v>
      </c>
      <c r="G78" s="61">
        <v>446.11329092758194</v>
      </c>
      <c r="H78" s="61">
        <v>458.5280476654853</v>
      </c>
      <c r="I78" s="61">
        <v>520.32501167686587</v>
      </c>
      <c r="J78" s="62" t="s">
        <v>111</v>
      </c>
      <c r="K78" s="62" t="s">
        <v>112</v>
      </c>
      <c r="L78" s="62" t="str">
        <f t="shared" si="24"/>
        <v>N0P0</v>
      </c>
      <c r="M78" s="62" t="s">
        <v>130</v>
      </c>
      <c r="N78" s="61">
        <f t="shared" si="25"/>
        <v>29.285597639564514</v>
      </c>
      <c r="O78" s="61">
        <f t="shared" si="26"/>
        <v>38.068806668829097</v>
      </c>
      <c r="P78" s="61">
        <f t="shared" si="27"/>
        <v>45.169279242228356</v>
      </c>
      <c r="Q78" s="61">
        <f t="shared" si="28"/>
        <v>57.584035980131716</v>
      </c>
      <c r="R78" s="61">
        <f t="shared" si="29"/>
        <v>119.38099999151228</v>
      </c>
      <c r="S78" s="63">
        <f t="shared" si="30"/>
        <v>7.304161375665287</v>
      </c>
      <c r="T78" s="63">
        <f t="shared" si="31"/>
        <v>9.4947936767550782</v>
      </c>
      <c r="U78" s="63">
        <f t="shared" si="32"/>
        <v>11.265732353093624</v>
      </c>
      <c r="V78" s="63">
        <f t="shared" si="33"/>
        <v>14.362113986458935</v>
      </c>
      <c r="W78" s="63">
        <f t="shared" si="35"/>
        <v>119.38099999151228</v>
      </c>
      <c r="X78" s="34">
        <f t="shared" si="34"/>
        <v>29.774980174837523</v>
      </c>
      <c r="Y78" s="38" t="e">
        <f>((#REF!-#REF!)/#REF!)*100</f>
        <v>#REF!</v>
      </c>
      <c r="Z78" s="39" t="e">
        <f>((#REF!-#REF!)/#REF!)*100</f>
        <v>#REF!</v>
      </c>
      <c r="AA78" s="39" t="e">
        <f>((#REF!-#REF!)/#REF!)*100</f>
        <v>#REF!</v>
      </c>
    </row>
    <row r="79" spans="1:27" x14ac:dyDescent="0.3">
      <c r="A79" s="36"/>
      <c r="B79" s="35" t="s">
        <v>124</v>
      </c>
      <c r="C79" s="37">
        <v>6</v>
      </c>
      <c r="D79" s="61">
        <v>426.56379089347473</v>
      </c>
      <c r="E79" s="61">
        <v>456.6953286898023</v>
      </c>
      <c r="F79" s="61">
        <v>468.25425804691326</v>
      </c>
      <c r="G79" s="61">
        <v>486.09902068977323</v>
      </c>
      <c r="H79" s="61">
        <v>498.39535934005841</v>
      </c>
      <c r="I79" s="61">
        <v>577.40512020914821</v>
      </c>
      <c r="J79" s="62" t="s">
        <v>111</v>
      </c>
      <c r="K79" s="62" t="s">
        <v>107</v>
      </c>
      <c r="L79" s="62" t="str">
        <f t="shared" si="24"/>
        <v>N0P100</v>
      </c>
      <c r="M79" s="62" t="s">
        <v>130</v>
      </c>
      <c r="N79" s="61">
        <f t="shared" si="25"/>
        <v>30.131537796327564</v>
      </c>
      <c r="O79" s="61">
        <f t="shared" si="26"/>
        <v>41.690467153438533</v>
      </c>
      <c r="P79" s="61">
        <f t="shared" si="27"/>
        <v>59.535229796298495</v>
      </c>
      <c r="Q79" s="61">
        <f t="shared" si="28"/>
        <v>71.831568446583674</v>
      </c>
      <c r="R79" s="61">
        <f t="shared" si="29"/>
        <v>150.84132931567348</v>
      </c>
      <c r="S79" s="63">
        <f t="shared" si="30"/>
        <v>7.063782355556822</v>
      </c>
      <c r="T79" s="63">
        <f t="shared" si="31"/>
        <v>9.7735597918694044</v>
      </c>
      <c r="U79" s="63">
        <f t="shared" si="32"/>
        <v>13.95693471112417</v>
      </c>
      <c r="V79" s="63">
        <f t="shared" si="33"/>
        <v>16.839584132569303</v>
      </c>
      <c r="W79" s="63">
        <f t="shared" si="35"/>
        <v>150.84132931567348</v>
      </c>
      <c r="X79" s="34">
        <f t="shared" si="34"/>
        <v>35.361962861339748</v>
      </c>
      <c r="Y79" s="38" t="e">
        <f>((#REF!-#REF!)/#REF!)*100</f>
        <v>#REF!</v>
      </c>
      <c r="Z79" s="39" t="e">
        <f>((#REF!-#REF!)/#REF!)*100</f>
        <v>#REF!</v>
      </c>
      <c r="AA79" s="39" t="e">
        <f>((#REF!-#REF!)/#REF!)*100</f>
        <v>#REF!</v>
      </c>
    </row>
    <row r="80" spans="1:27" x14ac:dyDescent="0.3">
      <c r="A80" s="36"/>
      <c r="B80" s="35" t="s">
        <v>124</v>
      </c>
      <c r="C80" s="37">
        <v>7</v>
      </c>
      <c r="D80" s="61">
        <v>383.43641578613483</v>
      </c>
      <c r="E80" s="61">
        <v>412.6625953258191</v>
      </c>
      <c r="F80" s="61">
        <v>424.124564652358</v>
      </c>
      <c r="G80" s="61">
        <v>435.58052472579828</v>
      </c>
      <c r="H80" s="61">
        <v>446.62545019086406</v>
      </c>
      <c r="I80" s="61">
        <v>512.64982914188874</v>
      </c>
      <c r="J80" s="62" t="s">
        <v>115</v>
      </c>
      <c r="K80" s="62" t="s">
        <v>119</v>
      </c>
      <c r="L80" s="62" t="str">
        <f t="shared" si="24"/>
        <v>N100P50</v>
      </c>
      <c r="M80" s="62" t="s">
        <v>130</v>
      </c>
      <c r="N80" s="61">
        <f t="shared" si="25"/>
        <v>29.226179539684267</v>
      </c>
      <c r="O80" s="61">
        <f t="shared" si="26"/>
        <v>40.688148866223173</v>
      </c>
      <c r="P80" s="61">
        <f t="shared" si="27"/>
        <v>52.144108939663454</v>
      </c>
      <c r="Q80" s="61">
        <f t="shared" si="28"/>
        <v>63.189034404729227</v>
      </c>
      <c r="R80" s="61">
        <f t="shared" si="29"/>
        <v>129.21341335575391</v>
      </c>
      <c r="S80" s="63">
        <f t="shared" si="30"/>
        <v>7.622171065772072</v>
      </c>
      <c r="T80" s="63">
        <f t="shared" si="31"/>
        <v>10.61144617232114</v>
      </c>
      <c r="U80" s="63">
        <f t="shared" si="32"/>
        <v>13.599154069066646</v>
      </c>
      <c r="V80" s="63">
        <f t="shared" si="33"/>
        <v>16.479664372820942</v>
      </c>
      <c r="W80" s="63">
        <f t="shared" si="35"/>
        <v>129.21341335575391</v>
      </c>
      <c r="X80" s="34">
        <f t="shared" si="34"/>
        <v>33.698784996942983</v>
      </c>
      <c r="Y80" s="38" t="e">
        <f>((#REF!-#REF!)/#REF!)*100</f>
        <v>#REF!</v>
      </c>
      <c r="Z80" s="39" t="e">
        <f>((#REF!-#REF!)/#REF!)*100</f>
        <v>#REF!</v>
      </c>
      <c r="AA80" s="39" t="e">
        <f>((#REF!-#REF!)/#REF!)*100</f>
        <v>#REF!</v>
      </c>
    </row>
    <row r="81" spans="1:27" x14ac:dyDescent="0.3">
      <c r="A81" s="36"/>
      <c r="B81" s="35" t="s">
        <v>124</v>
      </c>
      <c r="C81" s="37">
        <v>8</v>
      </c>
      <c r="D81" s="61">
        <v>403.91229991186748</v>
      </c>
      <c r="E81" s="61">
        <v>437.15915366698806</v>
      </c>
      <c r="F81" s="61">
        <v>443.21352595963714</v>
      </c>
      <c r="G81" s="61">
        <v>456.22759944161834</v>
      </c>
      <c r="H81" s="61">
        <v>464.10882096436688</v>
      </c>
      <c r="I81" s="61">
        <v>531.43958398168365</v>
      </c>
      <c r="J81" s="62" t="s">
        <v>115</v>
      </c>
      <c r="K81" s="62" t="s">
        <v>107</v>
      </c>
      <c r="L81" s="62" t="str">
        <f t="shared" si="24"/>
        <v>N100P100</v>
      </c>
      <c r="M81" s="62" t="s">
        <v>130</v>
      </c>
      <c r="N81" s="61">
        <f t="shared" si="25"/>
        <v>33.246853755120583</v>
      </c>
      <c r="O81" s="61">
        <f t="shared" si="26"/>
        <v>39.30122604776966</v>
      </c>
      <c r="P81" s="61">
        <f t="shared" si="27"/>
        <v>52.31529952975086</v>
      </c>
      <c r="Q81" s="61">
        <f t="shared" si="28"/>
        <v>60.196521052499406</v>
      </c>
      <c r="R81" s="61">
        <f t="shared" si="29"/>
        <v>127.52728406981618</v>
      </c>
      <c r="S81" s="63">
        <f t="shared" si="30"/>
        <v>8.2312060718069127</v>
      </c>
      <c r="T81" s="63">
        <f t="shared" si="31"/>
        <v>9.7301384623209231</v>
      </c>
      <c r="U81" s="63">
        <f t="shared" si="32"/>
        <v>12.952143210584552</v>
      </c>
      <c r="V81" s="63">
        <f t="shared" si="33"/>
        <v>14.903364187135207</v>
      </c>
      <c r="W81" s="63">
        <f t="shared" si="35"/>
        <v>127.52728406981618</v>
      </c>
      <c r="X81" s="34">
        <f t="shared" si="34"/>
        <v>31.573013274822841</v>
      </c>
      <c r="Y81" s="38" t="e">
        <f>((#REF!-#REF!)/#REF!)*100</f>
        <v>#REF!</v>
      </c>
      <c r="Z81" s="39" t="e">
        <f>((#REF!-#REF!)/#REF!)*100</f>
        <v>#REF!</v>
      </c>
      <c r="AA81" s="39" t="e">
        <f>((#REF!-#REF!)/#REF!)*100</f>
        <v>#REF!</v>
      </c>
    </row>
    <row r="82" spans="1:27" x14ac:dyDescent="0.3">
      <c r="A82" s="36"/>
      <c r="B82" s="35" t="s">
        <v>124</v>
      </c>
      <c r="C82" s="37">
        <v>9</v>
      </c>
      <c r="D82" s="61">
        <v>434.26090279568052</v>
      </c>
      <c r="E82" s="61">
        <v>471.79358304618569</v>
      </c>
      <c r="F82" s="61">
        <v>482.33846381896774</v>
      </c>
      <c r="G82" s="61">
        <v>498.78807544041751</v>
      </c>
      <c r="H82" s="61">
        <v>509.28774882510271</v>
      </c>
      <c r="I82" s="61">
        <v>593.56342065592764</v>
      </c>
      <c r="J82" s="62" t="s">
        <v>106</v>
      </c>
      <c r="K82" s="62" t="s">
        <v>107</v>
      </c>
      <c r="L82" s="62" t="str">
        <f t="shared" si="24"/>
        <v>N200P100</v>
      </c>
      <c r="M82" s="62" t="s">
        <v>130</v>
      </c>
      <c r="N82" s="61">
        <f t="shared" si="25"/>
        <v>37.532680250505166</v>
      </c>
      <c r="O82" s="61">
        <f t="shared" si="26"/>
        <v>48.077561023287217</v>
      </c>
      <c r="P82" s="61">
        <f t="shared" si="27"/>
        <v>64.527172644736993</v>
      </c>
      <c r="Q82" s="61">
        <f t="shared" si="28"/>
        <v>75.026846029422188</v>
      </c>
      <c r="R82" s="61">
        <f t="shared" si="29"/>
        <v>159.30251786024712</v>
      </c>
      <c r="S82" s="63">
        <f t="shared" si="30"/>
        <v>8.6428872617538559</v>
      </c>
      <c r="T82" s="63">
        <f t="shared" si="31"/>
        <v>11.071123537434287</v>
      </c>
      <c r="U82" s="63">
        <f t="shared" si="32"/>
        <v>14.859079467970659</v>
      </c>
      <c r="V82" s="63">
        <f t="shared" si="33"/>
        <v>17.276905552955633</v>
      </c>
      <c r="W82" s="63">
        <f t="shared" si="35"/>
        <v>159.30251786024712</v>
      </c>
      <c r="X82" s="34">
        <f t="shared" si="34"/>
        <v>36.683596620071242</v>
      </c>
      <c r="Y82" s="38" t="e">
        <f>((#REF!-#REF!)/#REF!)*100</f>
        <v>#REF!</v>
      </c>
      <c r="Z82" s="39" t="e">
        <f>((#REF!-#REF!)/#REF!)*100</f>
        <v>#REF!</v>
      </c>
      <c r="AA82" s="39" t="e">
        <f>((#REF!-#REF!)/#REF!)*100</f>
        <v>#REF!</v>
      </c>
    </row>
    <row r="83" spans="1:27" x14ac:dyDescent="0.3">
      <c r="A83" s="36"/>
      <c r="B83" s="35" t="s">
        <v>124</v>
      </c>
      <c r="C83" s="37">
        <v>10</v>
      </c>
      <c r="D83" s="61">
        <v>401.56874769790653</v>
      </c>
      <c r="E83" s="61">
        <v>434.45546483423522</v>
      </c>
      <c r="F83" s="61">
        <v>440.43354280138442</v>
      </c>
      <c r="G83" s="61">
        <v>448.97439113519596</v>
      </c>
      <c r="H83" s="61">
        <v>457.44132546432581</v>
      </c>
      <c r="I83" s="61">
        <v>526.67964671146547</v>
      </c>
      <c r="J83" s="62" t="s">
        <v>111</v>
      </c>
      <c r="K83" s="62" t="s">
        <v>107</v>
      </c>
      <c r="L83" s="62" t="str">
        <f t="shared" si="24"/>
        <v>N0P100</v>
      </c>
      <c r="M83" s="62" t="s">
        <v>130</v>
      </c>
      <c r="N83" s="61">
        <f t="shared" si="25"/>
        <v>32.886717136328684</v>
      </c>
      <c r="O83" s="61">
        <f t="shared" si="26"/>
        <v>38.864795103477888</v>
      </c>
      <c r="P83" s="61">
        <f t="shared" si="27"/>
        <v>47.405643437289427</v>
      </c>
      <c r="Q83" s="61">
        <f t="shared" si="28"/>
        <v>55.872577766419283</v>
      </c>
      <c r="R83" s="61">
        <f t="shared" si="29"/>
        <v>125.11089901355894</v>
      </c>
      <c r="S83" s="63">
        <f t="shared" si="30"/>
        <v>8.1895608970718037</v>
      </c>
      <c r="T83" s="63">
        <f t="shared" si="31"/>
        <v>9.6782419763191392</v>
      </c>
      <c r="U83" s="63">
        <f t="shared" si="32"/>
        <v>11.805112750694409</v>
      </c>
      <c r="V83" s="63">
        <f t="shared" si="33"/>
        <v>13.913577211056099</v>
      </c>
      <c r="W83" s="63">
        <f t="shared" si="35"/>
        <v>125.11089901355894</v>
      </c>
      <c r="X83" s="34">
        <f t="shared" si="34"/>
        <v>31.155536811763497</v>
      </c>
      <c r="Y83" s="38" t="e">
        <f>((#REF!-#REF!)/#REF!)*100</f>
        <v>#REF!</v>
      </c>
      <c r="Z83" s="39" t="e">
        <f>((#REF!-#REF!)/#REF!)*100</f>
        <v>#REF!</v>
      </c>
      <c r="AA83" s="39" t="e">
        <f>((#REF!-#REF!)/#REF!)*100</f>
        <v>#REF!</v>
      </c>
    </row>
    <row r="84" spans="1:27" x14ac:dyDescent="0.3">
      <c r="A84" s="36"/>
      <c r="B84" s="35" t="s">
        <v>124</v>
      </c>
      <c r="C84" s="37">
        <v>11</v>
      </c>
      <c r="D84" s="61">
        <v>357.56506724640218</v>
      </c>
      <c r="E84" s="61">
        <v>382.67028768792704</v>
      </c>
      <c r="F84" s="61">
        <v>394.26045968356601</v>
      </c>
      <c r="G84" s="61">
        <v>401.42167513218106</v>
      </c>
      <c r="H84" s="61">
        <v>410.13003276224066</v>
      </c>
      <c r="I84" s="61">
        <v>465.76373593546947</v>
      </c>
      <c r="J84" s="62" t="s">
        <v>111</v>
      </c>
      <c r="K84" s="62" t="s">
        <v>119</v>
      </c>
      <c r="L84" s="62" t="str">
        <f t="shared" si="24"/>
        <v>N0P50</v>
      </c>
      <c r="M84" s="62" t="s">
        <v>130</v>
      </c>
      <c r="N84" s="61">
        <f t="shared" si="25"/>
        <v>25.105220441524864</v>
      </c>
      <c r="O84" s="61">
        <f t="shared" si="26"/>
        <v>36.695392437163832</v>
      </c>
      <c r="P84" s="61">
        <f t="shared" si="27"/>
        <v>43.856607885778885</v>
      </c>
      <c r="Q84" s="61">
        <f t="shared" si="28"/>
        <v>52.56496551583848</v>
      </c>
      <c r="R84" s="61">
        <f t="shared" si="29"/>
        <v>108.19866868906729</v>
      </c>
      <c r="S84" s="63">
        <f t="shared" si="30"/>
        <v>7.0211613888513806</v>
      </c>
      <c r="T84" s="63">
        <f t="shared" si="31"/>
        <v>10.262577583362365</v>
      </c>
      <c r="U84" s="63">
        <f t="shared" si="32"/>
        <v>12.265350254575287</v>
      </c>
      <c r="V84" s="63">
        <f t="shared" si="33"/>
        <v>14.700811217560961</v>
      </c>
      <c r="W84" s="63">
        <f t="shared" si="35"/>
        <v>108.19866868906729</v>
      </c>
      <c r="X84" s="34">
        <f t="shared" si="34"/>
        <v>30.259854387427154</v>
      </c>
      <c r="Y84" s="38" t="e">
        <f>((#REF!-#REF!)/#REF!)*100</f>
        <v>#REF!</v>
      </c>
      <c r="Z84" s="39" t="e">
        <f>((#REF!-#REF!)/#REF!)*100</f>
        <v>#REF!</v>
      </c>
      <c r="AA84" s="39" t="e">
        <f>((#REF!-#REF!)/#REF!)*100</f>
        <v>#REF!</v>
      </c>
    </row>
    <row r="85" spans="1:27" x14ac:dyDescent="0.3">
      <c r="A85" s="36"/>
      <c r="B85" s="35" t="s">
        <v>124</v>
      </c>
      <c r="C85" s="37">
        <v>12</v>
      </c>
      <c r="D85" s="61">
        <v>383.50936987162464</v>
      </c>
      <c r="E85" s="61">
        <v>412.01019667518187</v>
      </c>
      <c r="F85" s="61">
        <v>421.30300118102014</v>
      </c>
      <c r="G85" s="61">
        <v>430.90637026160499</v>
      </c>
      <c r="H85" s="61">
        <v>441.51004815667045</v>
      </c>
      <c r="I85" s="61">
        <v>503.42761552391624</v>
      </c>
      <c r="J85" s="62" t="s">
        <v>111</v>
      </c>
      <c r="K85" s="62" t="s">
        <v>112</v>
      </c>
      <c r="L85" s="62" t="str">
        <f t="shared" si="24"/>
        <v>N0P0</v>
      </c>
      <c r="M85" s="62" t="s">
        <v>130</v>
      </c>
      <c r="N85" s="61">
        <f t="shared" si="25"/>
        <v>28.500826803557231</v>
      </c>
      <c r="O85" s="61">
        <f t="shared" si="26"/>
        <v>37.793631309395494</v>
      </c>
      <c r="P85" s="61">
        <f t="shared" si="27"/>
        <v>47.397000389980349</v>
      </c>
      <c r="Q85" s="61">
        <f t="shared" si="28"/>
        <v>58.000678285045808</v>
      </c>
      <c r="R85" s="61">
        <f t="shared" si="29"/>
        <v>119.9182456522916</v>
      </c>
      <c r="S85" s="63">
        <f t="shared" si="30"/>
        <v>7.4315855211301765</v>
      </c>
      <c r="T85" s="63">
        <f t="shared" si="31"/>
        <v>9.8546826436200181</v>
      </c>
      <c r="U85" s="63">
        <f t="shared" si="32"/>
        <v>12.358759423751746</v>
      </c>
      <c r="V85" s="63">
        <f t="shared" si="33"/>
        <v>15.123666549388576</v>
      </c>
      <c r="W85" s="63">
        <f t="shared" si="35"/>
        <v>119.9182456522916</v>
      </c>
      <c r="X85" s="34">
        <f t="shared" si="34"/>
        <v>31.268661230476024</v>
      </c>
      <c r="Y85" s="38" t="e">
        <f>((#REF!-#REF!)/#REF!)*100</f>
        <v>#REF!</v>
      </c>
      <c r="Z85" s="39" t="e">
        <f>((#REF!-#REF!)/#REF!)*100</f>
        <v>#REF!</v>
      </c>
      <c r="AA85" s="39" t="e">
        <f>((#REF!-#REF!)/#REF!)*100</f>
        <v>#REF!</v>
      </c>
    </row>
    <row r="86" spans="1:27" x14ac:dyDescent="0.3">
      <c r="A86" s="36"/>
      <c r="B86" s="35" t="s">
        <v>131</v>
      </c>
      <c r="C86" s="37">
        <v>1</v>
      </c>
      <c r="D86" s="61">
        <v>259.31225295485399</v>
      </c>
      <c r="E86" s="61">
        <v>278.8613877224833</v>
      </c>
      <c r="F86" s="61">
        <v>286.46802668626839</v>
      </c>
      <c r="G86" s="61">
        <v>301.9862797608663</v>
      </c>
      <c r="H86" s="61">
        <v>293.84296546267637</v>
      </c>
      <c r="I86" s="61">
        <v>372.02302327105542</v>
      </c>
      <c r="J86" s="62" t="s">
        <v>106</v>
      </c>
      <c r="K86" s="62" t="s">
        <v>107</v>
      </c>
      <c r="L86" s="62" t="str">
        <f t="shared" si="24"/>
        <v>N200P100</v>
      </c>
      <c r="M86" s="62" t="s">
        <v>128</v>
      </c>
      <c r="N86" s="61">
        <f t="shared" si="25"/>
        <v>19.549134767629312</v>
      </c>
      <c r="O86" s="61">
        <f t="shared" si="26"/>
        <v>27.155773731414399</v>
      </c>
      <c r="P86" s="61">
        <f t="shared" si="27"/>
        <v>42.674026806012307</v>
      </c>
      <c r="Q86" s="61">
        <f t="shared" si="28"/>
        <v>34.530712507822386</v>
      </c>
      <c r="R86" s="61">
        <f t="shared" si="29"/>
        <v>112.71077031620143</v>
      </c>
      <c r="S86" s="63">
        <f t="shared" si="30"/>
        <v>7.5388395823443002</v>
      </c>
      <c r="T86" s="63">
        <f t="shared" si="31"/>
        <v>10.472229299608991</v>
      </c>
      <c r="U86" s="63">
        <f t="shared" si="32"/>
        <v>16.456617965307569</v>
      </c>
      <c r="V86" s="63">
        <f t="shared" si="33"/>
        <v>13.31626720848943</v>
      </c>
      <c r="W86" s="63">
        <f t="shared" si="35"/>
        <v>112.71077031620143</v>
      </c>
      <c r="X86" s="34">
        <f t="shared" si="34"/>
        <v>43.465269778757531</v>
      </c>
      <c r="Y86" s="38" t="e">
        <f>((#REF!-#REF!)/#REF!)*100</f>
        <v>#REF!</v>
      </c>
      <c r="Z86" s="39" t="e">
        <f>((#REF!-#REF!)/#REF!)*100</f>
        <v>#REF!</v>
      </c>
      <c r="AA86" s="39" t="e">
        <f>((#REF!-#REF!)/#REF!)*100</f>
        <v>#REF!</v>
      </c>
    </row>
    <row r="87" spans="1:27" x14ac:dyDescent="0.3">
      <c r="A87" s="36"/>
      <c r="B87" s="35" t="s">
        <v>131</v>
      </c>
      <c r="C87" s="37">
        <v>2</v>
      </c>
      <c r="D87" s="61">
        <v>249.0981002641135</v>
      </c>
      <c r="E87" s="61">
        <v>267.16181224241706</v>
      </c>
      <c r="F87" s="61">
        <v>272.29761244167958</v>
      </c>
      <c r="G87" s="61">
        <v>285.31621461776251</v>
      </c>
      <c r="H87" s="61">
        <v>289.58589957910067</v>
      </c>
      <c r="I87" s="61">
        <v>346.24127868281533</v>
      </c>
      <c r="J87" s="62" t="s">
        <v>111</v>
      </c>
      <c r="K87" s="62" t="s">
        <v>119</v>
      </c>
      <c r="L87" s="62" t="str">
        <f t="shared" ref="L87:L97" si="36">J87&amp;K87</f>
        <v>N0P50</v>
      </c>
      <c r="M87" s="62" t="s">
        <v>128</v>
      </c>
      <c r="N87" s="61">
        <f t="shared" ref="N87:N97" si="37">E87-D87</f>
        <v>18.063711978303559</v>
      </c>
      <c r="O87" s="61">
        <f t="shared" ref="O87:O97" si="38">F87-D87</f>
        <v>23.199512177566078</v>
      </c>
      <c r="P87" s="61">
        <f t="shared" ref="P87:P97" si="39">G87-D87</f>
        <v>36.218114353649014</v>
      </c>
      <c r="Q87" s="61">
        <f t="shared" ref="Q87:Q97" si="40">H87-D87</f>
        <v>40.487799314987171</v>
      </c>
      <c r="R87" s="61">
        <f t="shared" ref="R87:R97" si="41">I87-$D87</f>
        <v>97.143178418701837</v>
      </c>
      <c r="S87" s="63">
        <f t="shared" ref="S87:S97" si="42">((E87-D87)/D87)*100</f>
        <v>7.2516458211246828</v>
      </c>
      <c r="T87" s="63">
        <f t="shared" ref="T87:T97" si="43">((F87-D87)/D87)*100</f>
        <v>9.3134038970863759</v>
      </c>
      <c r="U87" s="63">
        <f t="shared" ref="U87:U97" si="44">((G87-D87)/D87)*100</f>
        <v>14.539699144733623</v>
      </c>
      <c r="V87" s="63">
        <f t="shared" ref="V87:V97" si="45">((H87-D87)/D87)*100</f>
        <v>16.253756761717092</v>
      </c>
      <c r="W87" s="63">
        <f t="shared" si="35"/>
        <v>97.143178418701837</v>
      </c>
      <c r="X87" s="34">
        <f t="shared" ref="X87:X97" si="46">((I87-$D87)/$D87)*100</f>
        <v>38.997960368105161</v>
      </c>
      <c r="Y87" s="38" t="e">
        <f>((#REF!-#REF!)/#REF!)*100</f>
        <v>#REF!</v>
      </c>
      <c r="Z87" s="39" t="e">
        <f>((#REF!-#REF!)/#REF!)*100</f>
        <v>#REF!</v>
      </c>
      <c r="AA87" s="39" t="e">
        <f>((#REF!-#REF!)/#REF!)*100</f>
        <v>#REF!</v>
      </c>
    </row>
    <row r="88" spans="1:27" x14ac:dyDescent="0.3">
      <c r="A88" s="36"/>
      <c r="B88" s="35" t="s">
        <v>131</v>
      </c>
      <c r="C88" s="37">
        <v>3</v>
      </c>
      <c r="D88" s="61">
        <v>252.47323016844814</v>
      </c>
      <c r="E88" s="61">
        <v>272.70078625345559</v>
      </c>
      <c r="F88" s="61">
        <v>278.99852945922453</v>
      </c>
      <c r="G88" s="61">
        <v>291.3651868380133</v>
      </c>
      <c r="H88" s="61">
        <v>296.97883563783245</v>
      </c>
      <c r="I88" s="61">
        <v>354.18340003086399</v>
      </c>
      <c r="J88" s="62" t="s">
        <v>115</v>
      </c>
      <c r="K88" s="62" t="s">
        <v>119</v>
      </c>
      <c r="L88" s="62" t="str">
        <f t="shared" si="36"/>
        <v>N100P50</v>
      </c>
      <c r="M88" s="62" t="s">
        <v>128</v>
      </c>
      <c r="N88" s="61">
        <f t="shared" si="37"/>
        <v>20.22755608500745</v>
      </c>
      <c r="O88" s="61">
        <f t="shared" si="38"/>
        <v>26.525299290776388</v>
      </c>
      <c r="P88" s="61">
        <f t="shared" si="39"/>
        <v>38.891956669565161</v>
      </c>
      <c r="Q88" s="61">
        <f t="shared" si="40"/>
        <v>44.505605469384307</v>
      </c>
      <c r="R88" s="61">
        <f t="shared" si="41"/>
        <v>101.71016986241585</v>
      </c>
      <c r="S88" s="63">
        <f t="shared" si="42"/>
        <v>8.0117627011433186</v>
      </c>
      <c r="T88" s="63">
        <f t="shared" si="43"/>
        <v>10.506182882469924</v>
      </c>
      <c r="U88" s="63">
        <f t="shared" si="44"/>
        <v>15.404388276577583</v>
      </c>
      <c r="V88" s="63">
        <f t="shared" si="45"/>
        <v>17.627851253651929</v>
      </c>
      <c r="W88" s="63">
        <f t="shared" si="35"/>
        <v>101.71016986241585</v>
      </c>
      <c r="X88" s="34">
        <f t="shared" si="46"/>
        <v>40.285526427714984</v>
      </c>
      <c r="Y88" s="38" t="e">
        <f>((#REF!-#REF!)/#REF!)*100</f>
        <v>#REF!</v>
      </c>
      <c r="Z88" s="39" t="e">
        <f>((#REF!-#REF!)/#REF!)*100</f>
        <v>#REF!</v>
      </c>
      <c r="AA88" s="39" t="e">
        <f>((#REF!-#REF!)/#REF!)*100</f>
        <v>#REF!</v>
      </c>
    </row>
    <row r="89" spans="1:27" x14ac:dyDescent="0.3">
      <c r="A89" s="36"/>
      <c r="B89" s="35" t="s">
        <v>131</v>
      </c>
      <c r="C89" s="37">
        <v>4</v>
      </c>
      <c r="D89" s="61">
        <v>273.26436237402157</v>
      </c>
      <c r="E89" s="61">
        <v>292.6413051807703</v>
      </c>
      <c r="F89" s="61">
        <v>298.66100603375702</v>
      </c>
      <c r="G89" s="61">
        <v>310.85171156055173</v>
      </c>
      <c r="H89" s="61">
        <v>316.9664180550696</v>
      </c>
      <c r="I89" s="61">
        <v>374.37853039930775</v>
      </c>
      <c r="J89" s="62" t="s">
        <v>111</v>
      </c>
      <c r="K89" s="62" t="s">
        <v>112</v>
      </c>
      <c r="L89" s="62" t="str">
        <f t="shared" si="36"/>
        <v>N0P0</v>
      </c>
      <c r="M89" s="62" t="s">
        <v>128</v>
      </c>
      <c r="N89" s="61">
        <f t="shared" si="37"/>
        <v>19.37694280674873</v>
      </c>
      <c r="O89" s="61">
        <f t="shared" si="38"/>
        <v>25.396643659735446</v>
      </c>
      <c r="P89" s="61">
        <f t="shared" si="39"/>
        <v>37.587349186530162</v>
      </c>
      <c r="Q89" s="61">
        <f t="shared" si="40"/>
        <v>43.702055681048023</v>
      </c>
      <c r="R89" s="61">
        <f t="shared" si="41"/>
        <v>101.11416802528618</v>
      </c>
      <c r="S89" s="63">
        <f t="shared" si="42"/>
        <v>7.090914687304589</v>
      </c>
      <c r="T89" s="63">
        <f t="shared" si="43"/>
        <v>9.293800127868348</v>
      </c>
      <c r="U89" s="63">
        <f t="shared" si="44"/>
        <v>13.754940036814503</v>
      </c>
      <c r="V89" s="63">
        <f t="shared" si="45"/>
        <v>15.992592411751181</v>
      </c>
      <c r="W89" s="63">
        <f t="shared" si="35"/>
        <v>101.11416802528618</v>
      </c>
      <c r="X89" s="34">
        <f t="shared" si="46"/>
        <v>37.002325201443391</v>
      </c>
      <c r="Y89" s="38" t="e">
        <f>((#REF!-#REF!)/#REF!)*100</f>
        <v>#REF!</v>
      </c>
      <c r="Z89" s="39" t="e">
        <f>((#REF!-#REF!)/#REF!)*100</f>
        <v>#REF!</v>
      </c>
      <c r="AA89" s="39" t="e">
        <f>((#REF!-#REF!)/#REF!)*100</f>
        <v>#REF!</v>
      </c>
    </row>
    <row r="90" spans="1:27" x14ac:dyDescent="0.3">
      <c r="A90" s="36"/>
      <c r="B90" s="35" t="s">
        <v>131</v>
      </c>
      <c r="C90" s="37">
        <v>5</v>
      </c>
      <c r="D90" s="61">
        <v>271.19986537386239</v>
      </c>
      <c r="E90" s="61">
        <v>289.71052222931905</v>
      </c>
      <c r="F90" s="61">
        <v>296.31016787292469</v>
      </c>
      <c r="G90" s="61">
        <v>307.58097524620405</v>
      </c>
      <c r="H90" s="61">
        <v>313.61639065523622</v>
      </c>
      <c r="I90" s="61">
        <v>373.88168817528526</v>
      </c>
      <c r="J90" s="62" t="s">
        <v>111</v>
      </c>
      <c r="K90" s="62" t="s">
        <v>107</v>
      </c>
      <c r="L90" s="62" t="str">
        <f t="shared" si="36"/>
        <v>N0P100</v>
      </c>
      <c r="M90" s="62" t="s">
        <v>128</v>
      </c>
      <c r="N90" s="61">
        <f t="shared" si="37"/>
        <v>18.510656855456659</v>
      </c>
      <c r="O90" s="61">
        <f t="shared" si="38"/>
        <v>25.1103024990623</v>
      </c>
      <c r="P90" s="61">
        <f t="shared" si="39"/>
        <v>36.381109872341653</v>
      </c>
      <c r="Q90" s="61">
        <f t="shared" si="40"/>
        <v>42.416525281373822</v>
      </c>
      <c r="R90" s="61">
        <f t="shared" si="41"/>
        <v>102.68182280142287</v>
      </c>
      <c r="S90" s="63">
        <f t="shared" si="42"/>
        <v>6.8254668305011164</v>
      </c>
      <c r="T90" s="63">
        <f t="shared" si="43"/>
        <v>9.258965694708774</v>
      </c>
      <c r="U90" s="63">
        <f t="shared" si="44"/>
        <v>13.414870181512995</v>
      </c>
      <c r="V90" s="63">
        <f t="shared" si="45"/>
        <v>15.640319445918804</v>
      </c>
      <c r="W90" s="63">
        <f t="shared" si="35"/>
        <v>102.68182280142287</v>
      </c>
      <c r="X90" s="34">
        <f t="shared" si="46"/>
        <v>37.862047851635509</v>
      </c>
      <c r="Y90" s="38" t="e">
        <f>((#REF!-#REF!)/#REF!)*100</f>
        <v>#REF!</v>
      </c>
      <c r="Z90" s="39" t="e">
        <f>((#REF!-#REF!)/#REF!)*100</f>
        <v>#REF!</v>
      </c>
      <c r="AA90" s="39" t="e">
        <f>((#REF!-#REF!)/#REF!)*100</f>
        <v>#REF!</v>
      </c>
    </row>
    <row r="91" spans="1:27" x14ac:dyDescent="0.3">
      <c r="A91" s="36"/>
      <c r="B91" s="35" t="s">
        <v>131</v>
      </c>
      <c r="C91" s="37">
        <v>6</v>
      </c>
      <c r="D91" s="61">
        <v>271.70586449286691</v>
      </c>
      <c r="E91" s="61">
        <v>291.11053598847923</v>
      </c>
      <c r="F91" s="61">
        <v>294.97230840354473</v>
      </c>
      <c r="G91" s="61">
        <v>308.51830106739379</v>
      </c>
      <c r="H91" s="61">
        <v>317.28653700333575</v>
      </c>
      <c r="I91" s="61">
        <v>372.94032192726831</v>
      </c>
      <c r="J91" s="62" t="s">
        <v>115</v>
      </c>
      <c r="K91" s="62" t="s">
        <v>107</v>
      </c>
      <c r="L91" s="62" t="str">
        <f t="shared" si="36"/>
        <v>N100P100</v>
      </c>
      <c r="M91" s="62" t="s">
        <v>128</v>
      </c>
      <c r="N91" s="61">
        <f t="shared" si="37"/>
        <v>19.40467149561232</v>
      </c>
      <c r="O91" s="61">
        <f t="shared" si="38"/>
        <v>23.266443910677822</v>
      </c>
      <c r="P91" s="61">
        <f t="shared" si="39"/>
        <v>36.812436574526885</v>
      </c>
      <c r="Q91" s="61">
        <f t="shared" si="40"/>
        <v>45.580672510468844</v>
      </c>
      <c r="R91" s="61">
        <f t="shared" si="41"/>
        <v>101.23445743440141</v>
      </c>
      <c r="S91" s="63">
        <f t="shared" si="42"/>
        <v>7.1417933992078968</v>
      </c>
      <c r="T91" s="63">
        <f t="shared" si="43"/>
        <v>8.5630996423666215</v>
      </c>
      <c r="U91" s="63">
        <f t="shared" si="44"/>
        <v>13.548635265284576</v>
      </c>
      <c r="V91" s="63">
        <f t="shared" si="45"/>
        <v>16.775741147709191</v>
      </c>
      <c r="W91" s="63">
        <f t="shared" si="35"/>
        <v>101.23445743440141</v>
      </c>
      <c r="X91" s="34">
        <f t="shared" si="46"/>
        <v>37.258841513543814</v>
      </c>
      <c r="Y91" s="38" t="e">
        <f>((#REF!-#REF!)/#REF!)*100</f>
        <v>#REF!</v>
      </c>
      <c r="Z91" s="39" t="e">
        <f>((#REF!-#REF!)/#REF!)*100</f>
        <v>#REF!</v>
      </c>
      <c r="AA91" s="39" t="e">
        <f>((#REF!-#REF!)/#REF!)*100</f>
        <v>#REF!</v>
      </c>
    </row>
    <row r="92" spans="1:27" x14ac:dyDescent="0.3">
      <c r="A92" s="36"/>
      <c r="B92" s="35" t="s">
        <v>131</v>
      </c>
      <c r="C92" s="37">
        <v>7</v>
      </c>
      <c r="D92" s="61">
        <v>247.32403502573737</v>
      </c>
      <c r="E92" s="61">
        <v>267.48671600476791</v>
      </c>
      <c r="F92" s="61">
        <v>273.52443444217954</v>
      </c>
      <c r="G92" s="61">
        <v>287.93502683518994</v>
      </c>
      <c r="H92" s="61">
        <v>293.09080636409078</v>
      </c>
      <c r="I92" s="61">
        <v>349.91094595307879</v>
      </c>
      <c r="J92" s="62" t="s">
        <v>115</v>
      </c>
      <c r="K92" s="62" t="s">
        <v>119</v>
      </c>
      <c r="L92" s="62" t="str">
        <f t="shared" si="36"/>
        <v>N100P50</v>
      </c>
      <c r="M92" s="62" t="s">
        <v>128</v>
      </c>
      <c r="N92" s="61">
        <f t="shared" si="37"/>
        <v>20.16268097903054</v>
      </c>
      <c r="O92" s="61">
        <f t="shared" si="38"/>
        <v>26.200399416442167</v>
      </c>
      <c r="P92" s="61">
        <f t="shared" si="39"/>
        <v>40.610991809452571</v>
      </c>
      <c r="Q92" s="61">
        <f t="shared" si="40"/>
        <v>45.766771338353408</v>
      </c>
      <c r="R92" s="61">
        <f t="shared" si="41"/>
        <v>102.58691092734142</v>
      </c>
      <c r="S92" s="63">
        <f t="shared" si="42"/>
        <v>8.1523338307707718</v>
      </c>
      <c r="T92" s="63">
        <f t="shared" si="43"/>
        <v>10.593551659350723</v>
      </c>
      <c r="U92" s="63">
        <f t="shared" si="44"/>
        <v>16.420155770637678</v>
      </c>
      <c r="V92" s="63">
        <f t="shared" si="45"/>
        <v>18.504781119874082</v>
      </c>
      <c r="W92" s="63">
        <f t="shared" si="35"/>
        <v>102.58691092734142</v>
      </c>
      <c r="X92" s="34">
        <f t="shared" si="46"/>
        <v>41.478747068260425</v>
      </c>
      <c r="Y92" s="38" t="e">
        <f>((#REF!-#REF!)/#REF!)*100</f>
        <v>#REF!</v>
      </c>
      <c r="Z92" s="39" t="e">
        <f>((#REF!-#REF!)/#REF!)*100</f>
        <v>#REF!</v>
      </c>
      <c r="AA92" s="39" t="e">
        <f>((#REF!-#REF!)/#REF!)*100</f>
        <v>#REF!</v>
      </c>
    </row>
    <row r="93" spans="1:27" x14ac:dyDescent="0.3">
      <c r="A93" s="36"/>
      <c r="B93" s="35" t="s">
        <v>131</v>
      </c>
      <c r="C93" s="37">
        <v>8</v>
      </c>
      <c r="D93" s="61">
        <v>265.13971441320371</v>
      </c>
      <c r="E93" s="61">
        <v>285.63417612693326</v>
      </c>
      <c r="F93" s="61">
        <v>290.85376453843145</v>
      </c>
      <c r="G93" s="61">
        <v>305.82721483072282</v>
      </c>
      <c r="H93" s="61">
        <v>317.81060986669763</v>
      </c>
      <c r="I93" s="61">
        <v>377.32136019365265</v>
      </c>
      <c r="J93" s="62" t="s">
        <v>111</v>
      </c>
      <c r="K93" s="62" t="s">
        <v>107</v>
      </c>
      <c r="L93" s="62" t="str">
        <f t="shared" si="36"/>
        <v>N0P100</v>
      </c>
      <c r="M93" s="62" t="s">
        <v>128</v>
      </c>
      <c r="N93" s="61">
        <f t="shared" si="37"/>
        <v>20.49446171372955</v>
      </c>
      <c r="O93" s="61">
        <f t="shared" si="38"/>
        <v>25.714050125227743</v>
      </c>
      <c r="P93" s="61">
        <f t="shared" si="39"/>
        <v>40.687500417519118</v>
      </c>
      <c r="Q93" s="61">
        <f t="shared" si="40"/>
        <v>52.670895453493927</v>
      </c>
      <c r="R93" s="61">
        <f t="shared" si="41"/>
        <v>112.18164578044895</v>
      </c>
      <c r="S93" s="63">
        <f t="shared" si="42"/>
        <v>7.7296838608606961</v>
      </c>
      <c r="T93" s="63">
        <f t="shared" si="43"/>
        <v>9.6983019620945967</v>
      </c>
      <c r="U93" s="63">
        <f t="shared" si="44"/>
        <v>15.345683126938194</v>
      </c>
      <c r="V93" s="63">
        <f t="shared" si="45"/>
        <v>19.865336119133637</v>
      </c>
      <c r="W93" s="63">
        <f t="shared" si="35"/>
        <v>112.18164578044895</v>
      </c>
      <c r="X93" s="34">
        <f t="shared" si="46"/>
        <v>42.310389459657053</v>
      </c>
      <c r="Y93" s="38" t="e">
        <f>((#REF!-#REF!)/#REF!)*100</f>
        <v>#REF!</v>
      </c>
      <c r="Z93" s="39" t="e">
        <f>((#REF!-#REF!)/#REF!)*100</f>
        <v>#REF!</v>
      </c>
      <c r="AA93" s="39" t="e">
        <f>((#REF!-#REF!)/#REF!)*100</f>
        <v>#REF!</v>
      </c>
    </row>
    <row r="94" spans="1:27" x14ac:dyDescent="0.3">
      <c r="A94" s="36"/>
      <c r="B94" s="35" t="s">
        <v>131</v>
      </c>
      <c r="C94" s="37">
        <v>9</v>
      </c>
      <c r="D94" s="61">
        <v>278.09739341647708</v>
      </c>
      <c r="E94" s="61">
        <v>300.08207276926044</v>
      </c>
      <c r="F94" s="61">
        <v>305.73588096751627</v>
      </c>
      <c r="G94" s="61">
        <v>322.12813335852701</v>
      </c>
      <c r="H94" s="61">
        <v>328.91372193493692</v>
      </c>
      <c r="I94" s="61">
        <v>396.7690470375797</v>
      </c>
      <c r="J94" s="62" t="s">
        <v>106</v>
      </c>
      <c r="K94" s="62" t="s">
        <v>107</v>
      </c>
      <c r="L94" s="62" t="str">
        <f t="shared" si="36"/>
        <v>N200P100</v>
      </c>
      <c r="M94" s="62" t="s">
        <v>128</v>
      </c>
      <c r="N94" s="61">
        <f t="shared" si="37"/>
        <v>21.98467935278336</v>
      </c>
      <c r="O94" s="61">
        <f t="shared" si="38"/>
        <v>27.638487551039191</v>
      </c>
      <c r="P94" s="61">
        <f t="shared" si="39"/>
        <v>44.030739942049934</v>
      </c>
      <c r="Q94" s="61">
        <f t="shared" si="40"/>
        <v>50.816328518459841</v>
      </c>
      <c r="R94" s="61">
        <f t="shared" si="41"/>
        <v>118.67165362110262</v>
      </c>
      <c r="S94" s="63">
        <f t="shared" si="42"/>
        <v>7.9053884981436093</v>
      </c>
      <c r="T94" s="63">
        <f t="shared" si="43"/>
        <v>9.9384202100909125</v>
      </c>
      <c r="U94" s="63">
        <f t="shared" si="44"/>
        <v>15.832848845192068</v>
      </c>
      <c r="V94" s="63">
        <f t="shared" si="45"/>
        <v>18.272853223891097</v>
      </c>
      <c r="W94" s="63">
        <f t="shared" si="35"/>
        <v>118.67165362110262</v>
      </c>
      <c r="X94" s="34">
        <f t="shared" si="46"/>
        <v>42.672695404728458</v>
      </c>
      <c r="Y94" s="38" t="e">
        <f>((#REF!-#REF!)/#REF!)*100</f>
        <v>#REF!</v>
      </c>
      <c r="Z94" s="39" t="e">
        <f>((#REF!-#REF!)/#REF!)*100</f>
        <v>#REF!</v>
      </c>
      <c r="AA94" s="39" t="e">
        <f>((#REF!-#REF!)/#REF!)*100</f>
        <v>#REF!</v>
      </c>
    </row>
    <row r="95" spans="1:27" x14ac:dyDescent="0.3">
      <c r="A95" s="36"/>
      <c r="B95" s="35" t="s">
        <v>131</v>
      </c>
      <c r="C95" s="37">
        <v>10</v>
      </c>
      <c r="D95" s="61">
        <v>253.99313008748126</v>
      </c>
      <c r="E95" s="61">
        <v>275.33423509992775</v>
      </c>
      <c r="F95" s="61">
        <v>279.25009906843746</v>
      </c>
      <c r="G95" s="61">
        <v>294.38120251506535</v>
      </c>
      <c r="H95" s="61">
        <v>300.62106754554134</v>
      </c>
      <c r="I95" s="61">
        <v>355.97203414489246</v>
      </c>
      <c r="J95" s="62" t="s">
        <v>115</v>
      </c>
      <c r="K95" s="62" t="s">
        <v>107</v>
      </c>
      <c r="L95" s="62" t="str">
        <f t="shared" si="36"/>
        <v>N100P100</v>
      </c>
      <c r="M95" s="62" t="s">
        <v>128</v>
      </c>
      <c r="N95" s="61">
        <f t="shared" si="37"/>
        <v>21.341105012446491</v>
      </c>
      <c r="O95" s="61">
        <f t="shared" si="38"/>
        <v>25.256968980956202</v>
      </c>
      <c r="P95" s="61">
        <f t="shared" si="39"/>
        <v>40.388072427584092</v>
      </c>
      <c r="Q95" s="61">
        <f t="shared" si="40"/>
        <v>46.627937458060075</v>
      </c>
      <c r="R95" s="61">
        <f t="shared" si="41"/>
        <v>101.9789040574112</v>
      </c>
      <c r="S95" s="63">
        <f t="shared" si="42"/>
        <v>8.4022371018838609</v>
      </c>
      <c r="T95" s="63">
        <f t="shared" si="43"/>
        <v>9.9439575284013006</v>
      </c>
      <c r="U95" s="63">
        <f t="shared" si="44"/>
        <v>15.901245995776925</v>
      </c>
      <c r="V95" s="63">
        <f t="shared" si="45"/>
        <v>18.357952217841603</v>
      </c>
      <c r="W95" s="63">
        <f t="shared" si="35"/>
        <v>101.9789040574112</v>
      </c>
      <c r="X95" s="34">
        <f t="shared" si="46"/>
        <v>40.150260765827497</v>
      </c>
      <c r="Y95" s="38" t="e">
        <f>((#REF!-#REF!)/#REF!)*100</f>
        <v>#REF!</v>
      </c>
      <c r="Z95" s="39" t="e">
        <f>((#REF!-#REF!)/#REF!)*100</f>
        <v>#REF!</v>
      </c>
      <c r="AA95" s="39" t="e">
        <f>((#REF!-#REF!)/#REF!)*100</f>
        <v>#REF!</v>
      </c>
    </row>
    <row r="96" spans="1:27" x14ac:dyDescent="0.3">
      <c r="A96" s="36"/>
      <c r="B96" s="35" t="s">
        <v>131</v>
      </c>
      <c r="C96" s="37">
        <v>11</v>
      </c>
      <c r="D96" s="61">
        <v>264.44658413275619</v>
      </c>
      <c r="E96" s="61">
        <v>282.86332636283919</v>
      </c>
      <c r="F96" s="61">
        <v>286.66768585116512</v>
      </c>
      <c r="G96" s="61">
        <v>300.69379409645791</v>
      </c>
      <c r="H96" s="61">
        <v>305.43194457811421</v>
      </c>
      <c r="I96" s="61">
        <v>364.48196770217783</v>
      </c>
      <c r="J96" s="62" t="s">
        <v>111</v>
      </c>
      <c r="K96" s="62" t="s">
        <v>119</v>
      </c>
      <c r="L96" s="62" t="str">
        <f t="shared" si="36"/>
        <v>N0P50</v>
      </c>
      <c r="M96" s="62" t="s">
        <v>128</v>
      </c>
      <c r="N96" s="61">
        <f t="shared" si="37"/>
        <v>18.416742230083003</v>
      </c>
      <c r="O96" s="61">
        <f t="shared" si="38"/>
        <v>22.221101718408931</v>
      </c>
      <c r="P96" s="61">
        <f t="shared" si="39"/>
        <v>36.247209963701721</v>
      </c>
      <c r="Q96" s="61">
        <f t="shared" si="40"/>
        <v>40.985360445358026</v>
      </c>
      <c r="R96" s="61">
        <f t="shared" si="41"/>
        <v>100.03538356942164</v>
      </c>
      <c r="S96" s="63">
        <f t="shared" si="42"/>
        <v>6.9642579390768455</v>
      </c>
      <c r="T96" s="63">
        <f t="shared" si="43"/>
        <v>8.4028696348195613</v>
      </c>
      <c r="U96" s="63">
        <f t="shared" si="44"/>
        <v>13.706817232135272</v>
      </c>
      <c r="V96" s="63">
        <f t="shared" si="45"/>
        <v>15.498540311937914</v>
      </c>
      <c r="W96" s="63">
        <f t="shared" si="35"/>
        <v>100.03538356942164</v>
      </c>
      <c r="X96" s="34">
        <f t="shared" si="46"/>
        <v>37.828200314057511</v>
      </c>
      <c r="Y96" s="38" t="e">
        <f>((#REF!-#REF!)/#REF!)*100</f>
        <v>#REF!</v>
      </c>
      <c r="Z96" s="39" t="e">
        <f>((#REF!-#REF!)/#REF!)*100</f>
        <v>#REF!</v>
      </c>
      <c r="AA96" s="39" t="e">
        <f>((#REF!-#REF!)/#REF!)*100</f>
        <v>#REF!</v>
      </c>
    </row>
    <row r="97" spans="1:27" x14ac:dyDescent="0.3">
      <c r="A97" s="46"/>
      <c r="B97" s="35" t="s">
        <v>131</v>
      </c>
      <c r="C97" s="37">
        <v>12</v>
      </c>
      <c r="D97" s="61" t="e">
        <f>SUM(#REF!)*($AE$9/COUNT(#REF!))</f>
        <v>#REF!</v>
      </c>
      <c r="E97" s="61" t="e">
        <f>SUM(#REF!)*($AE$9/COUNT(#REF!))</f>
        <v>#REF!</v>
      </c>
      <c r="F97" s="61" t="e">
        <f>SUM(#REF!)*($AE$9/COUNT(#REF!))</f>
        <v>#REF!</v>
      </c>
      <c r="G97" s="61" t="e">
        <f>SUM(#REF!)*($AE$9/COUNT(#REF!))</f>
        <v>#REF!</v>
      </c>
      <c r="H97" s="61" t="e">
        <f>SUM(#REF!)*($AE$9/COUNT(#REF!))</f>
        <v>#REF!</v>
      </c>
      <c r="I97" s="61" t="e">
        <f>SUM(#REF!)*($AE$9/COUNT(#REF!))</f>
        <v>#REF!</v>
      </c>
      <c r="J97" s="62" t="s">
        <v>111</v>
      </c>
      <c r="K97" s="62" t="s">
        <v>112</v>
      </c>
      <c r="L97" s="62" t="str">
        <f t="shared" si="36"/>
        <v>N0P0</v>
      </c>
      <c r="M97" s="62" t="s">
        <v>128</v>
      </c>
      <c r="N97" s="61" t="e">
        <f t="shared" si="37"/>
        <v>#REF!</v>
      </c>
      <c r="O97" s="61" t="e">
        <f t="shared" si="38"/>
        <v>#REF!</v>
      </c>
      <c r="P97" s="61" t="e">
        <f t="shared" si="39"/>
        <v>#REF!</v>
      </c>
      <c r="Q97" s="61" t="e">
        <f t="shared" si="40"/>
        <v>#REF!</v>
      </c>
      <c r="R97" s="61" t="e">
        <f t="shared" si="41"/>
        <v>#REF!</v>
      </c>
      <c r="S97" s="63" t="e">
        <f t="shared" si="42"/>
        <v>#REF!</v>
      </c>
      <c r="T97" s="63" t="e">
        <f t="shared" si="43"/>
        <v>#REF!</v>
      </c>
      <c r="U97" s="63" t="e">
        <f t="shared" si="44"/>
        <v>#REF!</v>
      </c>
      <c r="V97" s="63" t="e">
        <f t="shared" si="45"/>
        <v>#REF!</v>
      </c>
      <c r="W97" s="63" t="e">
        <f t="shared" si="35"/>
        <v>#REF!</v>
      </c>
      <c r="X97" s="34" t="e">
        <f t="shared" si="46"/>
        <v>#REF!</v>
      </c>
      <c r="Y97" s="38" t="e">
        <f>((#REF!-#REF!)/#REF!)*100</f>
        <v>#REF!</v>
      </c>
      <c r="Z97" s="39" t="e">
        <f>((#REF!-#REF!)/#REF!)*100</f>
        <v>#REF!</v>
      </c>
      <c r="AA97" s="39" t="e">
        <f>((#REF!-#REF!)/#REF!)*100</f>
        <v>#REF!</v>
      </c>
    </row>
    <row r="98" spans="1:27" x14ac:dyDescent="0.3">
      <c r="A98" s="47"/>
      <c r="B98" s="47"/>
      <c r="R98" s="47"/>
      <c r="X98" s="49"/>
      <c r="Y98" s="49"/>
      <c r="Z98" s="49"/>
      <c r="AA98" s="49"/>
    </row>
    <row r="99" spans="1:27" x14ac:dyDescent="0.3">
      <c r="A99" s="47"/>
      <c r="B99" s="47"/>
      <c r="D99" s="47"/>
      <c r="E99" s="47"/>
      <c r="F99" s="47"/>
      <c r="G99" s="47"/>
      <c r="H99" s="47"/>
      <c r="I99" s="47"/>
      <c r="R99" s="47"/>
      <c r="X99" s="49"/>
      <c r="Y99" s="49"/>
      <c r="Z99" s="49"/>
      <c r="AA99" s="49"/>
    </row>
    <row r="100" spans="1:27" x14ac:dyDescent="0.3">
      <c r="A100" s="47"/>
      <c r="B100" s="47"/>
      <c r="D100" s="47"/>
      <c r="E100" s="47"/>
      <c r="F100" s="47"/>
      <c r="G100" s="47"/>
      <c r="H100" s="47"/>
      <c r="I100" s="47"/>
      <c r="R100" s="47"/>
      <c r="X100" s="49"/>
      <c r="Y100" s="49"/>
      <c r="Z100" s="49"/>
      <c r="AA100" s="49"/>
    </row>
    <row r="101" spans="1:27" x14ac:dyDescent="0.3">
      <c r="A101" s="47"/>
      <c r="B101" s="47"/>
      <c r="R101" s="47"/>
      <c r="X101" s="49"/>
      <c r="Y101" s="49"/>
      <c r="Z101" s="49"/>
      <c r="AA101" s="49"/>
    </row>
    <row r="102" spans="1:27" x14ac:dyDescent="0.3">
      <c r="A102" s="47"/>
      <c r="B102" s="47"/>
      <c r="R102" s="47"/>
      <c r="X102" s="49"/>
      <c r="Y102" s="49"/>
      <c r="Z102" s="49"/>
      <c r="AA102" s="49"/>
    </row>
    <row r="103" spans="1:27" x14ac:dyDescent="0.3">
      <c r="A103" s="47"/>
      <c r="B103" s="47"/>
      <c r="R103" s="47"/>
      <c r="X103" s="49"/>
      <c r="Y103" s="49"/>
      <c r="Z103" s="49"/>
      <c r="AA103" s="49"/>
    </row>
    <row r="104" spans="1:27" x14ac:dyDescent="0.3">
      <c r="A104" s="47"/>
      <c r="B104" s="47"/>
      <c r="R104" s="47"/>
      <c r="X104" s="49"/>
      <c r="Y104" s="49"/>
      <c r="Z104" s="49"/>
      <c r="AA104" s="49"/>
    </row>
    <row r="105" spans="1:27" x14ac:dyDescent="0.3">
      <c r="A105" s="47"/>
      <c r="B105" s="47"/>
      <c r="R105" s="47"/>
      <c r="X105" s="49"/>
      <c r="Y105" s="49"/>
      <c r="Z105" s="49"/>
      <c r="AA105" s="49"/>
    </row>
    <row r="106" spans="1:27" x14ac:dyDescent="0.3">
      <c r="A106" s="47"/>
      <c r="B106" s="47"/>
      <c r="R106" s="47"/>
      <c r="X106" s="49"/>
      <c r="Y106" s="49"/>
      <c r="Z106" s="49"/>
      <c r="AA106" s="49"/>
    </row>
    <row r="107" spans="1:27" x14ac:dyDescent="0.3">
      <c r="A107" s="47"/>
      <c r="B107" s="47"/>
      <c r="R107" s="47"/>
      <c r="X107" s="49"/>
      <c r="Y107" s="49"/>
      <c r="Z107" s="49"/>
      <c r="AA107" s="49"/>
    </row>
    <row r="108" spans="1:27" x14ac:dyDescent="0.3">
      <c r="A108" s="47"/>
      <c r="B108" s="47"/>
      <c r="R108" s="47"/>
      <c r="X108" s="49"/>
      <c r="Y108" s="49"/>
      <c r="Z108" s="49"/>
      <c r="AA108" s="49"/>
    </row>
    <row r="109" spans="1:27" x14ac:dyDescent="0.3">
      <c r="A109" s="47"/>
      <c r="B109" s="47"/>
      <c r="R109" s="47"/>
      <c r="X109" s="49"/>
      <c r="Y109" s="49"/>
      <c r="Z109" s="49"/>
      <c r="AA109" s="49"/>
    </row>
    <row r="110" spans="1:27" x14ac:dyDescent="0.3">
      <c r="A110" s="47"/>
      <c r="B110" s="47"/>
      <c r="R110" s="47"/>
      <c r="X110" s="49"/>
      <c r="Y110" s="49"/>
      <c r="Z110" s="49"/>
      <c r="AA110" s="49"/>
    </row>
    <row r="111" spans="1:27" x14ac:dyDescent="0.3">
      <c r="A111" s="47"/>
      <c r="B111" s="47"/>
      <c r="R111" s="47"/>
      <c r="X111" s="49"/>
      <c r="Y111" s="49"/>
      <c r="Z111" s="49"/>
      <c r="AA111" s="49"/>
    </row>
    <row r="112" spans="1:27" x14ac:dyDescent="0.3">
      <c r="A112" s="47"/>
      <c r="B112" s="47"/>
      <c r="R112" s="47"/>
      <c r="X112" s="49"/>
      <c r="Y112" s="49"/>
      <c r="Z112" s="49"/>
      <c r="AA112" s="49"/>
    </row>
    <row r="113" spans="1:27" x14ac:dyDescent="0.3">
      <c r="A113" s="47"/>
      <c r="B113" s="47"/>
      <c r="R113" s="47"/>
      <c r="X113" s="49"/>
      <c r="Y113" s="49"/>
      <c r="Z113" s="49"/>
      <c r="AA113" s="49"/>
    </row>
    <row r="114" spans="1:27" x14ac:dyDescent="0.3">
      <c r="A114" s="47"/>
      <c r="B114" s="47"/>
      <c r="R114" s="47"/>
      <c r="X114" s="49"/>
      <c r="Y114" s="49"/>
      <c r="Z114" s="49"/>
      <c r="AA114" s="49"/>
    </row>
    <row r="115" spans="1:27" x14ac:dyDescent="0.3">
      <c r="A115" s="47"/>
      <c r="B115" s="47"/>
      <c r="R115" s="47"/>
      <c r="X115" s="49"/>
      <c r="Y115" s="49"/>
      <c r="Z115" s="49"/>
      <c r="AA115" s="49"/>
    </row>
    <row r="116" spans="1:27" x14ac:dyDescent="0.3">
      <c r="A116" s="47"/>
      <c r="B116" s="47"/>
      <c r="R116" s="47"/>
      <c r="X116" s="49"/>
      <c r="Y116" s="49"/>
      <c r="Z116" s="49"/>
      <c r="AA116" s="49"/>
    </row>
    <row r="117" spans="1:27" x14ac:dyDescent="0.3">
      <c r="A117" s="47"/>
      <c r="B117" s="47"/>
      <c r="R117" s="47"/>
      <c r="X117" s="49"/>
      <c r="Y117" s="49"/>
      <c r="Z117" s="49"/>
      <c r="AA117" s="49"/>
    </row>
    <row r="118" spans="1:27" x14ac:dyDescent="0.3">
      <c r="A118" s="47"/>
      <c r="B118" s="47"/>
      <c r="R118" s="47"/>
      <c r="X118" s="49"/>
      <c r="Y118" s="49"/>
      <c r="Z118" s="49"/>
      <c r="AA118" s="49"/>
    </row>
    <row r="119" spans="1:27" x14ac:dyDescent="0.3">
      <c r="A119" s="47"/>
      <c r="B119" s="47"/>
      <c r="R119" s="47"/>
      <c r="X119" s="49"/>
      <c r="Y119" s="49"/>
      <c r="Z119" s="49"/>
      <c r="AA119" s="49"/>
    </row>
    <row r="120" spans="1:27" x14ac:dyDescent="0.3">
      <c r="A120" s="47"/>
      <c r="B120" s="47"/>
      <c r="R120" s="47"/>
      <c r="X120" s="49"/>
      <c r="Y120" s="49"/>
      <c r="Z120" s="49"/>
      <c r="AA120" s="49"/>
    </row>
    <row r="121" spans="1:27" x14ac:dyDescent="0.3">
      <c r="A121" s="47"/>
      <c r="B121" s="47"/>
      <c r="R121" s="47"/>
      <c r="X121" s="49"/>
      <c r="Y121" s="49"/>
      <c r="Z121" s="49"/>
      <c r="AA121" s="49"/>
    </row>
    <row r="122" spans="1:27" x14ac:dyDescent="0.3">
      <c r="A122" s="47"/>
      <c r="B122" s="47"/>
      <c r="R122" s="47"/>
      <c r="X122" s="49"/>
      <c r="Y122" s="49"/>
      <c r="Z122" s="49"/>
      <c r="AA122" s="49"/>
    </row>
    <row r="123" spans="1:27" x14ac:dyDescent="0.3">
      <c r="A123" s="47"/>
      <c r="B123" s="47"/>
      <c r="R123" s="47"/>
      <c r="X123" s="49"/>
      <c r="Y123" s="49"/>
      <c r="Z123" s="49"/>
      <c r="AA123" s="49"/>
    </row>
    <row r="124" spans="1:27" x14ac:dyDescent="0.3">
      <c r="A124" s="47"/>
      <c r="B124" s="47"/>
      <c r="R124" s="47"/>
      <c r="X124" s="49"/>
      <c r="Y124" s="49"/>
      <c r="Z124" s="49"/>
      <c r="AA124" s="49"/>
    </row>
    <row r="125" spans="1:27" x14ac:dyDescent="0.3">
      <c r="A125" s="47"/>
      <c r="B125" s="47"/>
      <c r="R125" s="47"/>
      <c r="X125" s="49"/>
      <c r="Y125" s="49"/>
      <c r="Z125" s="49"/>
      <c r="AA125" s="49"/>
    </row>
    <row r="126" spans="1:27" x14ac:dyDescent="0.3">
      <c r="A126" s="47"/>
      <c r="B126" s="47"/>
      <c r="R126" s="47"/>
      <c r="X126" s="49"/>
      <c r="Y126" s="49"/>
      <c r="Z126" s="49"/>
      <c r="AA126" s="49"/>
    </row>
    <row r="127" spans="1:27" x14ac:dyDescent="0.3">
      <c r="A127" s="47"/>
      <c r="B127" s="47"/>
      <c r="R127" s="47"/>
      <c r="X127" s="49"/>
      <c r="Y127" s="49"/>
      <c r="Z127" s="49"/>
      <c r="AA127" s="49"/>
    </row>
    <row r="128" spans="1:27" x14ac:dyDescent="0.3">
      <c r="A128" s="47"/>
      <c r="B128" s="47"/>
      <c r="R128" s="47"/>
      <c r="X128" s="49"/>
      <c r="Y128" s="49"/>
      <c r="Z128" s="49"/>
      <c r="AA128" s="49"/>
    </row>
    <row r="129" spans="1:27" x14ac:dyDescent="0.3">
      <c r="A129" s="47"/>
      <c r="B129" s="47"/>
      <c r="R129" s="47"/>
      <c r="X129" s="49"/>
      <c r="Y129" s="49"/>
      <c r="Z129" s="49"/>
      <c r="AA129" s="49"/>
    </row>
    <row r="130" spans="1:27" x14ac:dyDescent="0.3">
      <c r="A130" s="47"/>
      <c r="B130" s="47"/>
      <c r="R130" s="47"/>
      <c r="X130" s="49"/>
      <c r="Y130" s="49"/>
      <c r="Z130" s="49"/>
      <c r="AA130" s="49"/>
    </row>
    <row r="131" spans="1:27" x14ac:dyDescent="0.3">
      <c r="A131" s="47"/>
      <c r="B131" s="47"/>
      <c r="R131" s="47"/>
      <c r="X131" s="49"/>
      <c r="Y131" s="49"/>
      <c r="Z131" s="49"/>
      <c r="AA131" s="49"/>
    </row>
    <row r="132" spans="1:27" x14ac:dyDescent="0.3">
      <c r="A132" s="47"/>
      <c r="B132" s="47"/>
      <c r="R132" s="47"/>
      <c r="X132" s="49"/>
      <c r="Y132" s="49"/>
      <c r="Z132" s="49"/>
      <c r="AA132" s="49"/>
    </row>
    <row r="133" spans="1:27" x14ac:dyDescent="0.3">
      <c r="A133" s="47"/>
      <c r="B133" s="47"/>
      <c r="R133" s="47"/>
      <c r="X133" s="49"/>
      <c r="Y133" s="49"/>
      <c r="Z133" s="49"/>
      <c r="AA133" s="49"/>
    </row>
    <row r="134" spans="1:27" x14ac:dyDescent="0.3">
      <c r="A134" s="47"/>
      <c r="B134" s="47"/>
      <c r="R134" s="47"/>
      <c r="X134" s="49"/>
      <c r="Y134" s="49"/>
      <c r="Z134" s="49"/>
      <c r="AA134" s="49"/>
    </row>
    <row r="135" spans="1:27" x14ac:dyDescent="0.3">
      <c r="A135" s="47"/>
      <c r="B135" s="47"/>
      <c r="R135" s="47"/>
      <c r="X135" s="49"/>
      <c r="Y135" s="49"/>
      <c r="Z135" s="49"/>
      <c r="AA135" s="49"/>
    </row>
    <row r="136" spans="1:27" x14ac:dyDescent="0.3">
      <c r="A136" s="47"/>
      <c r="B136" s="47"/>
      <c r="R136" s="47"/>
      <c r="X136" s="49"/>
      <c r="Y136" s="49"/>
      <c r="Z136" s="49"/>
      <c r="AA136" s="49"/>
    </row>
    <row r="137" spans="1:27" x14ac:dyDescent="0.3">
      <c r="A137" s="47"/>
      <c r="B137" s="47"/>
      <c r="R137" s="47"/>
      <c r="X137" s="49"/>
      <c r="Y137" s="49"/>
      <c r="Z137" s="49"/>
      <c r="AA137" s="49"/>
    </row>
    <row r="138" spans="1:27" x14ac:dyDescent="0.3">
      <c r="A138" s="47"/>
      <c r="B138" s="47"/>
      <c r="R138" s="47"/>
      <c r="X138" s="49"/>
      <c r="Y138" s="49"/>
      <c r="Z138" s="49"/>
      <c r="AA138" s="49"/>
    </row>
    <row r="139" spans="1:27" x14ac:dyDescent="0.3">
      <c r="A139" s="47"/>
      <c r="B139" s="47"/>
      <c r="R139" s="47"/>
      <c r="X139" s="49"/>
      <c r="Y139" s="49"/>
      <c r="Z139" s="49"/>
      <c r="AA139" s="49"/>
    </row>
    <row r="140" spans="1:27" x14ac:dyDescent="0.3">
      <c r="A140" s="47"/>
      <c r="B140" s="47"/>
      <c r="R140" s="47"/>
      <c r="X140" s="49"/>
      <c r="Y140" s="49"/>
      <c r="Z140" s="49"/>
      <c r="AA140" s="49"/>
    </row>
    <row r="141" spans="1:27" x14ac:dyDescent="0.3">
      <c r="A141" s="47"/>
      <c r="B141" s="47"/>
      <c r="R141" s="47"/>
      <c r="X141" s="49"/>
      <c r="Y141" s="49"/>
      <c r="Z141" s="49"/>
      <c r="AA141" s="49"/>
    </row>
    <row r="142" spans="1:27" x14ac:dyDescent="0.3">
      <c r="A142" s="47"/>
      <c r="B142" s="47"/>
      <c r="R142" s="47"/>
      <c r="X142" s="49"/>
      <c r="Y142" s="49"/>
      <c r="Z142" s="49"/>
      <c r="AA142" s="49"/>
    </row>
    <row r="143" spans="1:27" x14ac:dyDescent="0.3">
      <c r="A143" s="47"/>
      <c r="B143" s="47"/>
      <c r="R143" s="47"/>
      <c r="X143" s="49"/>
      <c r="Y143" s="49"/>
      <c r="Z143" s="49"/>
      <c r="AA143" s="49"/>
    </row>
    <row r="144" spans="1:27" x14ac:dyDescent="0.3">
      <c r="A144" s="47"/>
      <c r="B144" s="47"/>
      <c r="R144" s="47"/>
      <c r="X144" s="49"/>
      <c r="Y144" s="49"/>
      <c r="Z144" s="49"/>
      <c r="AA144" s="49"/>
    </row>
    <row r="145" spans="1:27" x14ac:dyDescent="0.3">
      <c r="A145" s="47"/>
      <c r="B145" s="47"/>
      <c r="R145" s="47"/>
      <c r="X145" s="49"/>
      <c r="Y145" s="49"/>
      <c r="Z145" s="49"/>
      <c r="AA145" s="49"/>
    </row>
    <row r="146" spans="1:27" x14ac:dyDescent="0.3">
      <c r="A146" s="47"/>
      <c r="B146" s="47"/>
      <c r="R146" s="47"/>
      <c r="X146" s="49"/>
      <c r="Y146" s="49"/>
      <c r="Z146" s="49"/>
      <c r="AA146" s="49"/>
    </row>
    <row r="147" spans="1:27" x14ac:dyDescent="0.3">
      <c r="A147" s="47"/>
      <c r="B147" s="47"/>
      <c r="R147" s="47"/>
      <c r="X147" s="49"/>
      <c r="Y147" s="49"/>
      <c r="Z147" s="49"/>
      <c r="AA147" s="49"/>
    </row>
    <row r="148" spans="1:27" x14ac:dyDescent="0.3">
      <c r="A148" s="47"/>
      <c r="B148" s="47"/>
      <c r="R148" s="47"/>
      <c r="X148" s="49"/>
      <c r="Y148" s="49"/>
      <c r="Z148" s="49"/>
      <c r="AA148" s="49"/>
    </row>
    <row r="149" spans="1:27" x14ac:dyDescent="0.3">
      <c r="A149" s="47"/>
      <c r="B149" s="47"/>
      <c r="R149" s="47"/>
      <c r="X149" s="49"/>
      <c r="Y149" s="49"/>
      <c r="Z149" s="49"/>
      <c r="AA149" s="49"/>
    </row>
    <row r="150" spans="1:27" x14ac:dyDescent="0.3">
      <c r="A150" s="47"/>
      <c r="B150" s="47"/>
      <c r="R150" s="47"/>
      <c r="X150" s="49"/>
      <c r="Y150" s="49"/>
      <c r="Z150" s="49"/>
      <c r="AA150" s="49"/>
    </row>
    <row r="151" spans="1:27" x14ac:dyDescent="0.3">
      <c r="A151" s="47"/>
      <c r="B151" s="47"/>
      <c r="R151" s="47"/>
      <c r="X151" s="49"/>
      <c r="Y151" s="49"/>
      <c r="Z151" s="49"/>
      <c r="AA151" s="49"/>
    </row>
    <row r="152" spans="1:27" x14ac:dyDescent="0.3">
      <c r="A152" s="47"/>
      <c r="B152" s="47"/>
      <c r="R152" s="47"/>
      <c r="X152" s="49"/>
      <c r="Y152" s="49"/>
      <c r="Z152" s="49"/>
      <c r="AA152" s="49"/>
    </row>
    <row r="153" spans="1:27" x14ac:dyDescent="0.3">
      <c r="A153" s="47"/>
      <c r="B153" s="47"/>
      <c r="R153" s="47"/>
      <c r="X153" s="49"/>
      <c r="Y153" s="49"/>
      <c r="Z153" s="49"/>
      <c r="AA153" s="49"/>
    </row>
    <row r="154" spans="1:27" x14ac:dyDescent="0.3">
      <c r="A154" s="47"/>
      <c r="B154" s="47"/>
      <c r="R154" s="47"/>
      <c r="X154" s="49"/>
      <c r="Y154" s="49"/>
      <c r="Z154" s="49"/>
      <c r="AA154" s="49"/>
    </row>
    <row r="155" spans="1:27" x14ac:dyDescent="0.3">
      <c r="A155" s="47"/>
      <c r="B155" s="47"/>
      <c r="R155" s="47"/>
      <c r="X155" s="49"/>
      <c r="Y155" s="49"/>
      <c r="Z155" s="49"/>
      <c r="AA155" s="49"/>
    </row>
    <row r="156" spans="1:27" x14ac:dyDescent="0.3">
      <c r="A156" s="47"/>
      <c r="B156" s="47"/>
      <c r="R156" s="47"/>
      <c r="X156" s="49"/>
      <c r="Y156" s="49"/>
      <c r="Z156" s="49"/>
      <c r="AA156" s="49"/>
    </row>
    <row r="157" spans="1:27" x14ac:dyDescent="0.3">
      <c r="A157" s="47"/>
      <c r="B157" s="47"/>
      <c r="R157" s="47"/>
      <c r="X157" s="49"/>
      <c r="Y157" s="49"/>
      <c r="Z157" s="49"/>
      <c r="AA157" s="49"/>
    </row>
    <row r="158" spans="1:27" x14ac:dyDescent="0.3">
      <c r="A158" s="47"/>
      <c r="B158" s="47"/>
      <c r="R158" s="47"/>
      <c r="X158" s="49"/>
      <c r="Y158" s="49"/>
      <c r="Z158" s="49"/>
      <c r="AA158" s="49"/>
    </row>
    <row r="159" spans="1:27" x14ac:dyDescent="0.3">
      <c r="A159" s="47"/>
      <c r="B159" s="47"/>
      <c r="R159" s="47"/>
      <c r="X159" s="49"/>
      <c r="Y159" s="49"/>
      <c r="Z159" s="49"/>
      <c r="AA159" s="49"/>
    </row>
    <row r="160" spans="1:27" x14ac:dyDescent="0.3">
      <c r="A160" s="47"/>
      <c r="B160" s="47"/>
      <c r="R160" s="47"/>
      <c r="X160" s="49"/>
      <c r="Y160" s="49"/>
      <c r="Z160" s="49"/>
      <c r="AA160" s="49"/>
    </row>
    <row r="161" spans="1:27" x14ac:dyDescent="0.3">
      <c r="A161" s="47"/>
      <c r="B161" s="47"/>
      <c r="R161" s="47"/>
      <c r="X161" s="49"/>
      <c r="Y161" s="49"/>
      <c r="Z161" s="49"/>
      <c r="AA161" s="49"/>
    </row>
    <row r="162" spans="1:27" x14ac:dyDescent="0.3">
      <c r="A162" s="47"/>
      <c r="B162" s="47"/>
      <c r="R162" s="47"/>
      <c r="X162" s="49"/>
      <c r="Y162" s="49"/>
      <c r="Z162" s="49"/>
      <c r="AA162" s="49"/>
    </row>
    <row r="163" spans="1:27" x14ac:dyDescent="0.3">
      <c r="A163" s="47"/>
      <c r="B163" s="47"/>
      <c r="R163" s="47"/>
      <c r="X163" s="49"/>
      <c r="Y163" s="49"/>
      <c r="Z163" s="49"/>
      <c r="AA163" s="49"/>
    </row>
    <row r="164" spans="1:27" x14ac:dyDescent="0.3">
      <c r="A164" s="47"/>
      <c r="B164" s="47"/>
      <c r="R164" s="47"/>
      <c r="X164" s="49"/>
      <c r="Y164" s="49"/>
      <c r="Z164" s="49"/>
      <c r="AA164" s="49"/>
    </row>
    <row r="165" spans="1:27" x14ac:dyDescent="0.3">
      <c r="A165" s="47"/>
      <c r="B165" s="47"/>
      <c r="R165" s="47"/>
      <c r="X165" s="49"/>
      <c r="Y165" s="49"/>
      <c r="Z165" s="49"/>
      <c r="AA165" s="49"/>
    </row>
    <row r="166" spans="1:27" x14ac:dyDescent="0.3">
      <c r="A166" s="47"/>
      <c r="B166" s="47"/>
      <c r="R166" s="47"/>
      <c r="X166" s="49"/>
      <c r="Y166" s="49"/>
      <c r="Z166" s="49"/>
      <c r="AA166" s="49"/>
    </row>
    <row r="167" spans="1:27" x14ac:dyDescent="0.3">
      <c r="A167" s="47"/>
      <c r="B167" s="47"/>
      <c r="R167" s="47"/>
      <c r="X167" s="49"/>
      <c r="Y167" s="49"/>
      <c r="Z167" s="49"/>
      <c r="AA167" s="49"/>
    </row>
    <row r="168" spans="1:27" x14ac:dyDescent="0.3">
      <c r="A168" s="47"/>
      <c r="B168" s="47"/>
      <c r="R168" s="47"/>
      <c r="X168" s="49"/>
      <c r="Y168" s="49"/>
      <c r="Z168" s="49"/>
      <c r="AA168" s="49"/>
    </row>
    <row r="169" spans="1:27" x14ac:dyDescent="0.3">
      <c r="A169" s="47"/>
      <c r="B169" s="47"/>
      <c r="R169" s="47"/>
      <c r="X169" s="49"/>
      <c r="Y169" s="49"/>
      <c r="Z169" s="49"/>
      <c r="AA169" s="49"/>
    </row>
    <row r="170" spans="1:27" x14ac:dyDescent="0.3">
      <c r="A170" s="47"/>
      <c r="B170" s="47"/>
      <c r="R170" s="47"/>
      <c r="X170" s="49"/>
      <c r="Y170" s="49"/>
      <c r="Z170" s="49"/>
      <c r="AA170" s="49"/>
    </row>
    <row r="171" spans="1:27" x14ac:dyDescent="0.3">
      <c r="A171" s="47"/>
      <c r="B171" s="47"/>
      <c r="R171" s="47"/>
      <c r="X171" s="49"/>
      <c r="Y171" s="49"/>
      <c r="Z171" s="49"/>
      <c r="AA171" s="49"/>
    </row>
    <row r="172" spans="1:27" x14ac:dyDescent="0.3">
      <c r="A172" s="47"/>
      <c r="B172" s="47"/>
      <c r="R172" s="47"/>
      <c r="X172" s="49"/>
      <c r="Y172" s="49"/>
      <c r="Z172" s="49"/>
      <c r="AA172" s="49"/>
    </row>
    <row r="173" spans="1:27" x14ac:dyDescent="0.3">
      <c r="A173" s="47"/>
      <c r="B173" s="47"/>
      <c r="R173" s="47"/>
      <c r="X173" s="49"/>
      <c r="Y173" s="49"/>
      <c r="Z173" s="49"/>
      <c r="AA173" s="49"/>
    </row>
    <row r="174" spans="1:27" x14ac:dyDescent="0.3">
      <c r="A174" s="47"/>
      <c r="B174" s="47"/>
      <c r="R174" s="47"/>
      <c r="X174" s="49"/>
      <c r="Y174" s="49"/>
      <c r="Z174" s="49"/>
      <c r="AA174" s="49"/>
    </row>
    <row r="175" spans="1:27" x14ac:dyDescent="0.3">
      <c r="A175" s="47"/>
      <c r="B175" s="47"/>
      <c r="R175" s="47"/>
      <c r="X175" s="49"/>
      <c r="Y175" s="49"/>
      <c r="Z175" s="49"/>
      <c r="AA175" s="49"/>
    </row>
    <row r="176" spans="1:27" x14ac:dyDescent="0.3">
      <c r="A176" s="47"/>
      <c r="B176" s="47"/>
      <c r="R176" s="47"/>
      <c r="X176" s="49"/>
      <c r="Y176" s="49"/>
      <c r="Z176" s="49"/>
      <c r="AA176" s="49"/>
    </row>
    <row r="177" spans="1:27" x14ac:dyDescent="0.3">
      <c r="A177" s="47"/>
      <c r="B177" s="47"/>
      <c r="E177" s="49"/>
      <c r="R177" s="47"/>
      <c r="X177" s="49"/>
      <c r="Y177" s="49"/>
      <c r="Z177" s="49"/>
      <c r="AA177" s="49"/>
    </row>
    <row r="178" spans="1:27" x14ac:dyDescent="0.3">
      <c r="A178" s="47"/>
      <c r="B178" s="47"/>
      <c r="R178" s="47"/>
      <c r="X178" s="49"/>
      <c r="Y178" s="49"/>
      <c r="Z178" s="49"/>
      <c r="AA178" s="49"/>
    </row>
    <row r="179" spans="1:27" x14ac:dyDescent="0.3">
      <c r="A179" s="47"/>
      <c r="B179" s="47"/>
      <c r="R179" s="47"/>
      <c r="X179" s="49"/>
      <c r="Y179" s="49"/>
      <c r="Z179" s="49"/>
      <c r="AA179" s="49"/>
    </row>
    <row r="180" spans="1:27" x14ac:dyDescent="0.3">
      <c r="A180" s="47"/>
      <c r="B180" s="47"/>
      <c r="R180" s="47"/>
      <c r="X180" s="49"/>
      <c r="Y180" s="49"/>
      <c r="Z180" s="49"/>
      <c r="AA180" s="49"/>
    </row>
    <row r="181" spans="1:27" x14ac:dyDescent="0.3">
      <c r="A181" s="47"/>
      <c r="B181" s="47"/>
      <c r="R181" s="47"/>
      <c r="X181" s="49"/>
      <c r="Y181" s="49"/>
      <c r="Z181" s="49"/>
      <c r="AA181" s="49"/>
    </row>
    <row r="182" spans="1:27" x14ac:dyDescent="0.3">
      <c r="A182" s="47"/>
      <c r="B182" s="47"/>
      <c r="R182" s="47"/>
      <c r="X182" s="49"/>
      <c r="Y182" s="49"/>
      <c r="Z182" s="49"/>
      <c r="AA182" s="49"/>
    </row>
    <row r="183" spans="1:27" x14ac:dyDescent="0.3">
      <c r="A183" s="47"/>
      <c r="B183" s="47"/>
      <c r="R183" s="47"/>
      <c r="X183" s="49"/>
      <c r="Y183" s="49"/>
      <c r="Z183" s="49"/>
      <c r="AA183" s="49"/>
    </row>
    <row r="184" spans="1:27" x14ac:dyDescent="0.3">
      <c r="A184" s="47"/>
      <c r="B184" s="47"/>
      <c r="R184" s="47"/>
      <c r="X184" s="49"/>
      <c r="Y184" s="49"/>
      <c r="Z184" s="49"/>
      <c r="AA184" s="49"/>
    </row>
    <row r="185" spans="1:27" x14ac:dyDescent="0.3">
      <c r="A185" s="47"/>
      <c r="B185" s="47"/>
      <c r="R185" s="47"/>
      <c r="X185" s="49"/>
      <c r="Y185" s="49"/>
      <c r="Z185" s="49"/>
      <c r="AA185" s="49"/>
    </row>
    <row r="186" spans="1:27" x14ac:dyDescent="0.3">
      <c r="A186" s="47"/>
      <c r="B186" s="47"/>
      <c r="R186" s="47"/>
      <c r="X186" s="49"/>
      <c r="Y186" s="49"/>
      <c r="Z186" s="49"/>
      <c r="AA186" s="49"/>
    </row>
    <row r="187" spans="1:27" x14ac:dyDescent="0.3">
      <c r="A187" s="47"/>
      <c r="B187" s="47"/>
      <c r="R187" s="47"/>
      <c r="X187" s="49"/>
      <c r="Y187" s="49"/>
      <c r="Z187" s="49"/>
      <c r="AA187" s="49"/>
    </row>
    <row r="188" spans="1:27" x14ac:dyDescent="0.3">
      <c r="A188" s="47"/>
      <c r="B188" s="47"/>
      <c r="R188" s="47"/>
      <c r="X188" s="49"/>
      <c r="Y188" s="49"/>
      <c r="Z188" s="49"/>
      <c r="AA188" s="49"/>
    </row>
    <row r="189" spans="1:27" x14ac:dyDescent="0.3">
      <c r="A189" s="47"/>
      <c r="B189" s="47"/>
      <c r="R189" s="47"/>
      <c r="X189" s="49"/>
      <c r="Y189" s="49"/>
      <c r="Z189" s="49"/>
      <c r="AA189" s="49"/>
    </row>
    <row r="190" spans="1:27" x14ac:dyDescent="0.3">
      <c r="A190" s="47"/>
      <c r="B190" s="47"/>
      <c r="R190" s="47"/>
      <c r="X190" s="49"/>
      <c r="Y190" s="49"/>
      <c r="Z190" s="49"/>
      <c r="AA190" s="49"/>
    </row>
    <row r="191" spans="1:27" x14ac:dyDescent="0.3">
      <c r="A191" s="47"/>
      <c r="B191" s="47"/>
      <c r="R191" s="47"/>
      <c r="X191" s="49"/>
      <c r="Y191" s="49"/>
      <c r="Z191" s="49"/>
      <c r="AA191" s="49"/>
    </row>
    <row r="192" spans="1:27" x14ac:dyDescent="0.3">
      <c r="A192" s="47"/>
      <c r="B192" s="47"/>
      <c r="R192" s="47"/>
      <c r="X192" s="49"/>
      <c r="Y192" s="49"/>
      <c r="Z192" s="49"/>
      <c r="AA192" s="49"/>
    </row>
    <row r="193" spans="1:27" x14ac:dyDescent="0.3">
      <c r="A193" s="47"/>
      <c r="B193" s="47"/>
      <c r="R193" s="47"/>
      <c r="X193" s="49"/>
      <c r="Y193" s="49"/>
      <c r="Z193" s="49"/>
      <c r="AA193" s="49"/>
    </row>
    <row r="194" spans="1:27" x14ac:dyDescent="0.3">
      <c r="A194" s="47"/>
      <c r="B194" s="47"/>
      <c r="R194" s="47"/>
      <c r="X194" s="49"/>
      <c r="Y194" s="49"/>
      <c r="Z194" s="49"/>
      <c r="AA194" s="49"/>
    </row>
    <row r="195" spans="1:27" x14ac:dyDescent="0.3">
      <c r="A195" s="47"/>
      <c r="B195" s="47"/>
      <c r="R195" s="47"/>
      <c r="X195" s="49"/>
      <c r="Y195" s="49"/>
      <c r="Z195" s="49"/>
      <c r="AA195" s="49"/>
    </row>
    <row r="196" spans="1:27" x14ac:dyDescent="0.3">
      <c r="A196" s="47"/>
      <c r="B196" s="47"/>
      <c r="R196" s="47"/>
      <c r="X196" s="49"/>
      <c r="Y196" s="49"/>
      <c r="Z196" s="49"/>
      <c r="AA196" s="49"/>
    </row>
    <row r="197" spans="1:27" x14ac:dyDescent="0.3">
      <c r="A197" s="47"/>
      <c r="B197" s="47"/>
      <c r="R197" s="47"/>
      <c r="X197" s="49"/>
      <c r="Y197" s="49"/>
      <c r="Z197" s="49"/>
      <c r="AA197" s="49"/>
    </row>
    <row r="198" spans="1:27" x14ac:dyDescent="0.3">
      <c r="A198" s="47"/>
      <c r="B198" s="47"/>
      <c r="R198" s="47"/>
      <c r="X198" s="49"/>
      <c r="Y198" s="49"/>
      <c r="Z198" s="49"/>
      <c r="AA198" s="49"/>
    </row>
    <row r="199" spans="1:27" x14ac:dyDescent="0.3">
      <c r="A199" s="47"/>
      <c r="B199" s="47"/>
      <c r="R199" s="47"/>
      <c r="X199" s="49"/>
      <c r="Y199" s="49"/>
      <c r="Z199" s="49"/>
      <c r="AA199" s="49"/>
    </row>
    <row r="200" spans="1:27" x14ac:dyDescent="0.3">
      <c r="A200" s="47"/>
      <c r="B200" s="47"/>
      <c r="R200" s="47"/>
      <c r="X200" s="49"/>
      <c r="Y200" s="49"/>
      <c r="Z200" s="49"/>
      <c r="AA200" s="49"/>
    </row>
    <row r="201" spans="1:27" x14ac:dyDescent="0.3">
      <c r="A201" s="47"/>
      <c r="B201" s="47"/>
      <c r="R201" s="47"/>
      <c r="X201" s="49"/>
      <c r="Y201" s="49"/>
      <c r="Z201" s="49"/>
      <c r="AA201" s="49"/>
    </row>
    <row r="202" spans="1:27" x14ac:dyDescent="0.3">
      <c r="A202" s="47"/>
      <c r="B202" s="47"/>
      <c r="R202" s="47"/>
      <c r="X202" s="49"/>
      <c r="Y202" s="49"/>
      <c r="Z202" s="49"/>
      <c r="AA202" s="49"/>
    </row>
    <row r="203" spans="1:27" x14ac:dyDescent="0.3">
      <c r="A203" s="47"/>
      <c r="B203" s="47"/>
      <c r="R203" s="47"/>
      <c r="X203" s="49"/>
      <c r="Y203" s="49"/>
      <c r="Z203" s="49"/>
      <c r="AA203" s="49"/>
    </row>
    <row r="204" spans="1:27" x14ac:dyDescent="0.3">
      <c r="A204" s="47"/>
      <c r="B204" s="47"/>
      <c r="R204" s="47"/>
      <c r="X204" s="49"/>
      <c r="Y204" s="49"/>
      <c r="Z204" s="49"/>
      <c r="AA204" s="49"/>
    </row>
    <row r="205" spans="1:27" x14ac:dyDescent="0.3">
      <c r="A205" s="47"/>
      <c r="B205" s="47"/>
      <c r="R205" s="47"/>
      <c r="X205" s="49"/>
      <c r="Y205" s="49"/>
      <c r="Z205" s="49"/>
      <c r="AA205" s="49"/>
    </row>
    <row r="206" spans="1:27" x14ac:dyDescent="0.3">
      <c r="A206" s="47"/>
      <c r="B206" s="47"/>
      <c r="R206" s="47"/>
      <c r="X206" s="49"/>
      <c r="Y206" s="49"/>
      <c r="Z206" s="49"/>
      <c r="AA206" s="49"/>
    </row>
    <row r="207" spans="1:27" x14ac:dyDescent="0.3">
      <c r="A207" s="47"/>
      <c r="B207" s="47"/>
      <c r="R207" s="47"/>
      <c r="X207" s="49"/>
      <c r="Y207" s="49"/>
      <c r="Z207" s="49"/>
      <c r="AA207" s="49"/>
    </row>
    <row r="208" spans="1:27" x14ac:dyDescent="0.3">
      <c r="A208" s="47"/>
      <c r="B208" s="47"/>
      <c r="R208" s="47"/>
      <c r="X208" s="49"/>
      <c r="Y208" s="49"/>
      <c r="Z208" s="49"/>
      <c r="AA208" s="49"/>
    </row>
    <row r="209" spans="1:27" x14ac:dyDescent="0.3">
      <c r="A209" s="47"/>
      <c r="B209" s="47"/>
      <c r="R209" s="47"/>
      <c r="X209" s="49"/>
      <c r="Y209" s="49"/>
      <c r="Z209" s="49"/>
      <c r="AA209" s="49"/>
    </row>
    <row r="210" spans="1:27" x14ac:dyDescent="0.3">
      <c r="A210" s="47"/>
      <c r="B210" s="47"/>
      <c r="R210" s="47"/>
      <c r="X210" s="49"/>
      <c r="Y210" s="49"/>
      <c r="Z210" s="49"/>
      <c r="AA210" s="49"/>
    </row>
    <row r="211" spans="1:27" x14ac:dyDescent="0.3">
      <c r="A211" s="47"/>
      <c r="B211" s="47"/>
      <c r="R211" s="47"/>
      <c r="X211" s="49"/>
      <c r="Y211" s="49"/>
      <c r="Z211" s="49"/>
      <c r="AA211" s="49"/>
    </row>
    <row r="212" spans="1:27" x14ac:dyDescent="0.3">
      <c r="A212" s="47"/>
      <c r="B212" s="47"/>
      <c r="R212" s="47"/>
      <c r="X212" s="49"/>
      <c r="Y212" s="49"/>
      <c r="Z212" s="49"/>
      <c r="AA212" s="49"/>
    </row>
    <row r="213" spans="1:27" x14ac:dyDescent="0.3">
      <c r="A213" s="47"/>
      <c r="B213" s="47"/>
      <c r="R213" s="47"/>
      <c r="X213" s="49"/>
      <c r="Y213" s="49"/>
      <c r="Z213" s="49"/>
      <c r="AA213" s="49"/>
    </row>
    <row r="214" spans="1:27" x14ac:dyDescent="0.3">
      <c r="A214" s="47"/>
      <c r="B214" s="47"/>
      <c r="R214" s="47"/>
      <c r="X214" s="49"/>
      <c r="Y214" s="49"/>
      <c r="Z214" s="49"/>
      <c r="AA214" s="49"/>
    </row>
    <row r="215" spans="1:27" x14ac:dyDescent="0.3">
      <c r="A215" s="47"/>
      <c r="B215" s="47"/>
      <c r="R215" s="47"/>
      <c r="X215" s="49"/>
      <c r="Y215" s="49"/>
      <c r="Z215" s="49"/>
      <c r="AA215" s="49"/>
    </row>
    <row r="216" spans="1:27" x14ac:dyDescent="0.3">
      <c r="A216" s="47"/>
      <c r="B216" s="47"/>
      <c r="R216" s="47"/>
      <c r="X216" s="49"/>
      <c r="Y216" s="49"/>
      <c r="Z216" s="49"/>
      <c r="AA216" s="49"/>
    </row>
    <row r="217" spans="1:27" x14ac:dyDescent="0.3">
      <c r="A217" s="47"/>
      <c r="B217" s="47"/>
      <c r="R217" s="47"/>
      <c r="X217" s="49"/>
      <c r="Y217" s="49"/>
      <c r="Z217" s="49"/>
      <c r="AA217" s="49"/>
    </row>
    <row r="218" spans="1:27" x14ac:dyDescent="0.3">
      <c r="A218" s="47"/>
      <c r="B218" s="47"/>
      <c r="R218" s="47"/>
      <c r="X218" s="49"/>
      <c r="Y218" s="49"/>
      <c r="Z218" s="49"/>
      <c r="AA218" s="49"/>
    </row>
    <row r="219" spans="1:27" x14ac:dyDescent="0.3">
      <c r="A219" s="47"/>
      <c r="B219" s="47"/>
      <c r="R219" s="47"/>
      <c r="X219" s="49"/>
      <c r="Y219" s="49"/>
      <c r="Z219" s="49"/>
      <c r="AA219" s="49"/>
    </row>
    <row r="220" spans="1:27" x14ac:dyDescent="0.3">
      <c r="A220" s="47"/>
      <c r="B220" s="47"/>
      <c r="R220" s="47"/>
      <c r="X220" s="49"/>
      <c r="Y220" s="49"/>
      <c r="Z220" s="49"/>
      <c r="AA220" s="49"/>
    </row>
    <row r="221" spans="1:27" x14ac:dyDescent="0.3">
      <c r="A221" s="47"/>
      <c r="B221" s="47"/>
      <c r="R221" s="47"/>
      <c r="X221" s="49"/>
      <c r="Y221" s="49"/>
      <c r="Z221" s="49"/>
      <c r="AA221" s="49"/>
    </row>
    <row r="222" spans="1:27" x14ac:dyDescent="0.3">
      <c r="A222" s="47"/>
      <c r="B222" s="47"/>
      <c r="R222" s="47"/>
      <c r="X222" s="49"/>
      <c r="Y222" s="49"/>
      <c r="Z222" s="49"/>
      <c r="AA222" s="49"/>
    </row>
    <row r="223" spans="1:27" x14ac:dyDescent="0.3">
      <c r="A223" s="47"/>
      <c r="B223" s="47"/>
      <c r="R223" s="47"/>
      <c r="X223" s="49"/>
      <c r="Y223" s="49"/>
      <c r="Z223" s="49"/>
      <c r="AA223" s="49"/>
    </row>
    <row r="224" spans="1:27" x14ac:dyDescent="0.3">
      <c r="A224" s="47"/>
      <c r="B224" s="47"/>
      <c r="R224" s="47"/>
      <c r="X224" s="49"/>
      <c r="Y224" s="49"/>
      <c r="Z224" s="49"/>
      <c r="AA224" s="49"/>
    </row>
    <row r="225" spans="1:27" x14ac:dyDescent="0.3">
      <c r="A225" s="47"/>
      <c r="B225" s="47"/>
      <c r="R225" s="47"/>
      <c r="X225" s="49"/>
      <c r="Y225" s="49"/>
      <c r="Z225" s="49"/>
      <c r="AA225" s="49"/>
    </row>
    <row r="226" spans="1:27" x14ac:dyDescent="0.3">
      <c r="A226" s="47"/>
      <c r="B226" s="47"/>
      <c r="R226" s="47"/>
      <c r="X226" s="49"/>
      <c r="Y226" s="49"/>
      <c r="Z226" s="49"/>
      <c r="AA226" s="49"/>
    </row>
    <row r="227" spans="1:27" x14ac:dyDescent="0.3">
      <c r="A227" s="47"/>
      <c r="B227" s="47"/>
      <c r="R227" s="47"/>
      <c r="X227" s="49"/>
      <c r="Y227" s="49"/>
      <c r="Z227" s="49"/>
      <c r="AA227" s="49"/>
    </row>
    <row r="228" spans="1:27" x14ac:dyDescent="0.3">
      <c r="A228" s="47"/>
      <c r="B228" s="47"/>
      <c r="R228" s="47"/>
      <c r="X228" s="49"/>
      <c r="Y228" s="49"/>
      <c r="Z228" s="49"/>
      <c r="AA228" s="49"/>
    </row>
    <row r="229" spans="1:27" x14ac:dyDescent="0.3">
      <c r="A229" s="47"/>
      <c r="B229" s="47"/>
      <c r="R229" s="47"/>
      <c r="X229" s="49"/>
      <c r="Y229" s="49"/>
      <c r="Z229" s="49"/>
      <c r="AA229" s="49"/>
    </row>
    <row r="230" spans="1:27" x14ac:dyDescent="0.3">
      <c r="A230" s="47"/>
      <c r="B230" s="47"/>
      <c r="R230" s="47"/>
      <c r="X230" s="49"/>
      <c r="Y230" s="49"/>
      <c r="Z230" s="49"/>
      <c r="AA230" s="49"/>
    </row>
    <row r="231" spans="1:27" x14ac:dyDescent="0.3">
      <c r="A231" s="47"/>
      <c r="B231" s="47"/>
      <c r="R231" s="47"/>
      <c r="X231" s="49"/>
      <c r="Y231" s="49"/>
      <c r="Z231" s="49"/>
      <c r="AA231" s="49"/>
    </row>
    <row r="232" spans="1:27" x14ac:dyDescent="0.3">
      <c r="A232" s="47"/>
      <c r="B232" s="47"/>
      <c r="R232" s="47"/>
      <c r="X232" s="49"/>
      <c r="Y232" s="49"/>
      <c r="Z232" s="49"/>
      <c r="AA232" s="49"/>
    </row>
    <row r="233" spans="1:27" x14ac:dyDescent="0.3">
      <c r="A233" s="47"/>
      <c r="B233" s="47"/>
      <c r="R233" s="47"/>
      <c r="X233" s="49"/>
      <c r="Y233" s="49"/>
      <c r="Z233" s="49"/>
      <c r="AA233" s="49"/>
    </row>
    <row r="234" spans="1:27" x14ac:dyDescent="0.3">
      <c r="A234" s="47"/>
      <c r="B234" s="47"/>
      <c r="R234" s="47"/>
      <c r="X234" s="49"/>
      <c r="Y234" s="49"/>
      <c r="Z234" s="49"/>
      <c r="AA234" s="49"/>
    </row>
    <row r="235" spans="1:27" x14ac:dyDescent="0.3">
      <c r="A235" s="47"/>
      <c r="B235" s="47"/>
      <c r="R235" s="47"/>
      <c r="X235" s="49"/>
      <c r="Y235" s="49"/>
      <c r="Z235" s="49"/>
      <c r="AA235" s="49"/>
    </row>
    <row r="236" spans="1:27" x14ac:dyDescent="0.3">
      <c r="A236" s="47"/>
      <c r="B236" s="47"/>
      <c r="R236" s="47"/>
      <c r="X236" s="49"/>
      <c r="Y236" s="49"/>
      <c r="Z236" s="49"/>
      <c r="AA236" s="49"/>
    </row>
    <row r="237" spans="1:27" x14ac:dyDescent="0.3">
      <c r="A237" s="47"/>
      <c r="B237" s="47"/>
      <c r="R237" s="47"/>
      <c r="X237" s="49"/>
      <c r="Y237" s="49"/>
      <c r="Z237" s="49"/>
      <c r="AA237" s="49"/>
    </row>
    <row r="238" spans="1:27" x14ac:dyDescent="0.3">
      <c r="A238" s="47"/>
      <c r="B238" s="47"/>
      <c r="R238" s="47"/>
      <c r="X238" s="49"/>
      <c r="Y238" s="49"/>
      <c r="Z238" s="49"/>
      <c r="AA238" s="49"/>
    </row>
    <row r="239" spans="1:27" x14ac:dyDescent="0.3">
      <c r="A239" s="47"/>
      <c r="B239" s="47"/>
      <c r="R239" s="47"/>
      <c r="X239" s="49"/>
      <c r="Y239" s="49"/>
      <c r="Z239" s="49"/>
      <c r="AA239" s="49"/>
    </row>
    <row r="240" spans="1:27" x14ac:dyDescent="0.3">
      <c r="A240" s="47"/>
      <c r="B240" s="47"/>
      <c r="R240" s="47"/>
      <c r="X240" s="49"/>
      <c r="Y240" s="49"/>
      <c r="Z240" s="49"/>
      <c r="AA240" s="49"/>
    </row>
    <row r="241" spans="1:27" x14ac:dyDescent="0.3">
      <c r="A241" s="47"/>
      <c r="B241" s="47"/>
      <c r="R241" s="47"/>
      <c r="X241" s="49"/>
      <c r="Y241" s="49"/>
      <c r="Z241" s="49"/>
      <c r="AA241" s="49"/>
    </row>
    <row r="242" spans="1:27" x14ac:dyDescent="0.3">
      <c r="A242" s="47"/>
      <c r="B242" s="47"/>
      <c r="R242" s="47"/>
      <c r="X242" s="49"/>
      <c r="Y242" s="49"/>
      <c r="Z242" s="49"/>
      <c r="AA242" s="49"/>
    </row>
    <row r="243" spans="1:27" x14ac:dyDescent="0.3">
      <c r="A243" s="47"/>
      <c r="B243" s="47"/>
      <c r="R243" s="47"/>
      <c r="X243" s="49"/>
      <c r="Y243" s="49"/>
      <c r="Z243" s="49"/>
      <c r="AA243" s="49"/>
    </row>
    <row r="244" spans="1:27" x14ac:dyDescent="0.3">
      <c r="A244" s="47"/>
      <c r="B244" s="47"/>
      <c r="R244" s="47"/>
      <c r="X244" s="49"/>
      <c r="Y244" s="49"/>
      <c r="Z244" s="49"/>
      <c r="AA244" s="49"/>
    </row>
    <row r="245" spans="1:27" x14ac:dyDescent="0.3">
      <c r="A245" s="47"/>
      <c r="B245" s="47"/>
      <c r="R245" s="47"/>
      <c r="X245" s="49"/>
      <c r="Y245" s="49"/>
      <c r="Z245" s="49"/>
      <c r="AA245" s="49"/>
    </row>
    <row r="246" spans="1:27" x14ac:dyDescent="0.3">
      <c r="A246" s="47"/>
      <c r="B246" s="47"/>
      <c r="R246" s="47"/>
      <c r="X246" s="49"/>
      <c r="Y246" s="49"/>
      <c r="Z246" s="49"/>
      <c r="AA246" s="49"/>
    </row>
    <row r="247" spans="1:27" x14ac:dyDescent="0.3">
      <c r="A247" s="47"/>
      <c r="B247" s="47"/>
      <c r="R247" s="47"/>
      <c r="X247" s="49"/>
      <c r="Y247" s="49"/>
      <c r="Z247" s="49"/>
      <c r="AA247" s="49"/>
    </row>
    <row r="248" spans="1:27" x14ac:dyDescent="0.3">
      <c r="A248" s="47"/>
      <c r="B248" s="47"/>
      <c r="R248" s="47"/>
      <c r="X248" s="49"/>
      <c r="Y248" s="49"/>
      <c r="Z248" s="49"/>
      <c r="AA248" s="49"/>
    </row>
    <row r="249" spans="1:27" x14ac:dyDescent="0.3">
      <c r="A249" s="47"/>
      <c r="B249" s="47"/>
      <c r="R249" s="47"/>
      <c r="X249" s="49"/>
      <c r="Y249" s="49"/>
      <c r="Z249" s="49"/>
      <c r="AA249" s="49"/>
    </row>
    <row r="250" spans="1:27" x14ac:dyDescent="0.3">
      <c r="A250" s="47"/>
      <c r="B250" s="47"/>
      <c r="R250" s="47"/>
      <c r="X250" s="49"/>
      <c r="Y250" s="49"/>
      <c r="Z250" s="49"/>
      <c r="AA250" s="49"/>
    </row>
    <row r="251" spans="1:27" x14ac:dyDescent="0.3">
      <c r="A251" s="47"/>
      <c r="B251" s="47"/>
      <c r="R251" s="47"/>
      <c r="X251" s="49"/>
      <c r="Y251" s="49"/>
      <c r="Z251" s="49"/>
      <c r="AA251" s="49"/>
    </row>
    <row r="252" spans="1:27" x14ac:dyDescent="0.3">
      <c r="A252" s="47"/>
      <c r="B252" s="47"/>
      <c r="R252" s="47"/>
      <c r="X252" s="49"/>
      <c r="Y252" s="49"/>
      <c r="Z252" s="49"/>
      <c r="AA252" s="49"/>
    </row>
    <row r="253" spans="1:27" x14ac:dyDescent="0.3">
      <c r="A253" s="47"/>
      <c r="B253" s="47"/>
      <c r="R253" s="47"/>
      <c r="X253" s="49"/>
      <c r="Y253" s="49"/>
      <c r="Z253" s="49"/>
      <c r="AA253" s="49"/>
    </row>
    <row r="254" spans="1:27" x14ac:dyDescent="0.3">
      <c r="A254" s="47"/>
      <c r="B254" s="47"/>
      <c r="R254" s="47"/>
      <c r="X254" s="49"/>
      <c r="Y254" s="49"/>
      <c r="Z254" s="49"/>
      <c r="AA254" s="49"/>
    </row>
    <row r="255" spans="1:27" x14ac:dyDescent="0.3">
      <c r="A255" s="47"/>
      <c r="B255" s="47"/>
      <c r="R255" s="47"/>
      <c r="X255" s="49"/>
      <c r="Y255" s="49"/>
      <c r="Z255" s="49"/>
      <c r="AA255" s="49"/>
    </row>
    <row r="256" spans="1:27" x14ac:dyDescent="0.3">
      <c r="A256" s="47"/>
      <c r="B256" s="47"/>
      <c r="R256" s="47"/>
      <c r="X256" s="49"/>
      <c r="Y256" s="49"/>
      <c r="Z256" s="49"/>
      <c r="AA256" s="49"/>
    </row>
    <row r="257" spans="1:27" x14ac:dyDescent="0.3">
      <c r="A257" s="47"/>
      <c r="B257" s="47"/>
      <c r="R257" s="47"/>
      <c r="X257" s="49"/>
      <c r="Y257" s="49"/>
      <c r="Z257" s="49"/>
      <c r="AA257" s="49"/>
    </row>
    <row r="258" spans="1:27" x14ac:dyDescent="0.3">
      <c r="A258" s="47"/>
      <c r="B258" s="47"/>
      <c r="R258" s="47"/>
      <c r="X258" s="49"/>
      <c r="Y258" s="49"/>
      <c r="Z258" s="49"/>
      <c r="AA258" s="49"/>
    </row>
    <row r="259" spans="1:27" x14ac:dyDescent="0.3">
      <c r="A259" s="47"/>
      <c r="B259" s="47"/>
      <c r="R259" s="47"/>
      <c r="X259" s="49"/>
      <c r="Y259" s="49"/>
      <c r="Z259" s="49"/>
      <c r="AA259" s="49"/>
    </row>
    <row r="260" spans="1:27" x14ac:dyDescent="0.3">
      <c r="A260" s="47"/>
      <c r="B260" s="47"/>
      <c r="R260" s="47"/>
      <c r="X260" s="49"/>
      <c r="Y260" s="49"/>
      <c r="Z260" s="49"/>
      <c r="AA260" s="49"/>
    </row>
    <row r="261" spans="1:27" x14ac:dyDescent="0.3">
      <c r="A261" s="47"/>
      <c r="B261" s="47"/>
      <c r="R261" s="47"/>
      <c r="X261" s="49"/>
      <c r="Y261" s="49"/>
      <c r="Z261" s="49"/>
      <c r="AA261" s="49"/>
    </row>
    <row r="262" spans="1:27" x14ac:dyDescent="0.3">
      <c r="A262" s="47"/>
      <c r="B262" s="47"/>
      <c r="R262" s="47"/>
      <c r="X262" s="49"/>
      <c r="Y262" s="49"/>
      <c r="Z262" s="49"/>
      <c r="AA262" s="49"/>
    </row>
    <row r="263" spans="1:27" x14ac:dyDescent="0.3">
      <c r="A263" s="47"/>
      <c r="B263" s="47"/>
      <c r="R263" s="47"/>
      <c r="X263" s="49"/>
      <c r="Y263" s="49"/>
      <c r="Z263" s="49"/>
      <c r="AA263" s="49"/>
    </row>
    <row r="264" spans="1:27" x14ac:dyDescent="0.3">
      <c r="A264" s="47"/>
      <c r="B264" s="47"/>
      <c r="R264" s="47"/>
      <c r="X264" s="49"/>
      <c r="Y264" s="49"/>
      <c r="Z264" s="49"/>
      <c r="AA264" s="49"/>
    </row>
    <row r="265" spans="1:27" x14ac:dyDescent="0.3">
      <c r="A265" s="47"/>
      <c r="B265" s="47"/>
      <c r="R265" s="47"/>
      <c r="X265" s="49"/>
      <c r="Y265" s="49"/>
      <c r="Z265" s="49"/>
      <c r="AA265" s="49"/>
    </row>
    <row r="266" spans="1:27" x14ac:dyDescent="0.3">
      <c r="A266" s="47"/>
      <c r="B266" s="47"/>
      <c r="R266" s="47"/>
      <c r="X266" s="49"/>
      <c r="Y266" s="49"/>
      <c r="Z266" s="49"/>
      <c r="AA266" s="49"/>
    </row>
    <row r="267" spans="1:27" x14ac:dyDescent="0.3">
      <c r="A267" s="47"/>
      <c r="B267" s="47"/>
      <c r="R267" s="47"/>
      <c r="X267" s="49"/>
      <c r="Y267" s="49"/>
      <c r="Z267" s="49"/>
      <c r="AA267" s="49"/>
    </row>
    <row r="268" spans="1:27" x14ac:dyDescent="0.3">
      <c r="A268" s="47"/>
      <c r="B268" s="47"/>
      <c r="R268" s="47"/>
      <c r="X268" s="49"/>
      <c r="Y268" s="49"/>
      <c r="Z268" s="49"/>
      <c r="AA268" s="49"/>
    </row>
    <row r="269" spans="1:27" x14ac:dyDescent="0.3">
      <c r="A269" s="47"/>
      <c r="B269" s="47"/>
      <c r="R269" s="47"/>
      <c r="X269" s="49"/>
      <c r="Y269" s="49"/>
      <c r="Z269" s="49"/>
      <c r="AA269" s="49"/>
    </row>
    <row r="270" spans="1:27" x14ac:dyDescent="0.3">
      <c r="A270" s="47"/>
      <c r="B270" s="47"/>
      <c r="R270" s="47"/>
      <c r="X270" s="49"/>
      <c r="Y270" s="49"/>
      <c r="Z270" s="49"/>
      <c r="AA270" s="49"/>
    </row>
    <row r="271" spans="1:27" x14ac:dyDescent="0.3">
      <c r="A271" s="47"/>
      <c r="B271" s="47"/>
      <c r="R271" s="47"/>
      <c r="X271" s="49"/>
      <c r="Y271" s="49"/>
      <c r="Z271" s="49"/>
      <c r="AA271" s="49"/>
    </row>
    <row r="272" spans="1:27" x14ac:dyDescent="0.3">
      <c r="A272" s="47"/>
      <c r="B272" s="47"/>
      <c r="R272" s="47"/>
      <c r="X272" s="49"/>
      <c r="Y272" s="49"/>
      <c r="Z272" s="49"/>
      <c r="AA272" s="49"/>
    </row>
    <row r="273" spans="1:27" x14ac:dyDescent="0.3">
      <c r="A273" s="47"/>
      <c r="B273" s="47"/>
      <c r="R273" s="47"/>
      <c r="X273" s="49"/>
      <c r="Y273" s="49"/>
      <c r="Z273" s="49"/>
      <c r="AA273" s="49"/>
    </row>
    <row r="274" spans="1:27" x14ac:dyDescent="0.3">
      <c r="A274" s="47"/>
      <c r="B274" s="47"/>
      <c r="R274" s="47"/>
      <c r="X274" s="49"/>
      <c r="Y274" s="49"/>
      <c r="Z274" s="49"/>
      <c r="AA274" s="49"/>
    </row>
    <row r="275" spans="1:27" x14ac:dyDescent="0.3">
      <c r="A275" s="47"/>
      <c r="B275" s="47"/>
      <c r="R275" s="47"/>
      <c r="X275" s="49"/>
      <c r="Y275" s="49"/>
      <c r="Z275" s="49"/>
      <c r="AA275" s="49"/>
    </row>
    <row r="276" spans="1:27" x14ac:dyDescent="0.3">
      <c r="A276" s="47"/>
      <c r="B276" s="47"/>
      <c r="R276" s="47"/>
      <c r="X276" s="49"/>
      <c r="Y276" s="49"/>
      <c r="Z276" s="49"/>
      <c r="AA276" s="49"/>
    </row>
    <row r="277" spans="1:27" x14ac:dyDescent="0.3">
      <c r="A277" s="47"/>
      <c r="B277" s="47"/>
      <c r="R277" s="47"/>
      <c r="X277" s="49"/>
      <c r="Y277" s="49"/>
      <c r="Z277" s="49"/>
      <c r="AA277" s="49"/>
    </row>
    <row r="278" spans="1:27" x14ac:dyDescent="0.3">
      <c r="A278" s="47"/>
      <c r="B278" s="47"/>
      <c r="R278" s="47"/>
      <c r="X278" s="49"/>
      <c r="Y278" s="49"/>
      <c r="Z278" s="49"/>
      <c r="AA278" s="49"/>
    </row>
    <row r="279" spans="1:27" x14ac:dyDescent="0.3">
      <c r="A279" s="47"/>
      <c r="B279" s="47"/>
      <c r="R279" s="47"/>
      <c r="X279" s="49"/>
      <c r="Y279" s="49"/>
      <c r="Z279" s="49"/>
      <c r="AA279" s="49"/>
    </row>
    <row r="280" spans="1:27" x14ac:dyDescent="0.3">
      <c r="A280" s="47"/>
      <c r="B280" s="47"/>
      <c r="R280" s="47"/>
      <c r="X280" s="49"/>
      <c r="Y280" s="49"/>
      <c r="Z280" s="49"/>
      <c r="AA280" s="49"/>
    </row>
    <row r="281" spans="1:27" x14ac:dyDescent="0.3">
      <c r="A281" s="47"/>
      <c r="B281" s="47"/>
      <c r="R281" s="47"/>
      <c r="X281" s="49"/>
      <c r="Y281" s="49"/>
      <c r="Z281" s="49"/>
      <c r="AA281" s="49"/>
    </row>
    <row r="282" spans="1:27" x14ac:dyDescent="0.3">
      <c r="A282" s="47"/>
      <c r="B282" s="47"/>
      <c r="R282" s="47"/>
      <c r="X282" s="49"/>
      <c r="Y282" s="49"/>
      <c r="Z282" s="49"/>
      <c r="AA282" s="49"/>
    </row>
    <row r="283" spans="1:27" x14ac:dyDescent="0.3">
      <c r="A283" s="47"/>
      <c r="B283" s="47"/>
      <c r="R283" s="47"/>
      <c r="X283" s="49"/>
      <c r="Y283" s="49"/>
      <c r="Z283" s="49"/>
      <c r="AA283" s="49"/>
    </row>
    <row r="284" spans="1:27" x14ac:dyDescent="0.3">
      <c r="A284" s="47"/>
      <c r="B284" s="47"/>
      <c r="R284" s="47"/>
      <c r="X284" s="49"/>
      <c r="Y284" s="49"/>
      <c r="Z284" s="49"/>
      <c r="AA284" s="49"/>
    </row>
    <row r="285" spans="1:27" x14ac:dyDescent="0.3">
      <c r="A285" s="47"/>
      <c r="B285" s="47"/>
      <c r="R285" s="47"/>
      <c r="X285" s="49"/>
      <c r="Y285" s="49"/>
      <c r="Z285" s="49"/>
      <c r="AA285" s="49"/>
    </row>
    <row r="286" spans="1:27" x14ac:dyDescent="0.3">
      <c r="A286" s="47"/>
      <c r="B286" s="47"/>
      <c r="R286" s="47"/>
      <c r="X286" s="49"/>
      <c r="Y286" s="49"/>
      <c r="Z286" s="49"/>
      <c r="AA286" s="49"/>
    </row>
    <row r="287" spans="1:27" x14ac:dyDescent="0.3">
      <c r="A287" s="47"/>
      <c r="B287" s="47"/>
      <c r="R287" s="47"/>
      <c r="X287" s="49"/>
      <c r="Y287" s="49"/>
      <c r="Z287" s="49"/>
      <c r="AA287" s="49"/>
    </row>
    <row r="288" spans="1:27" x14ac:dyDescent="0.3">
      <c r="A288" s="47"/>
      <c r="B288" s="47"/>
      <c r="R288" s="47"/>
      <c r="X288" s="49"/>
      <c r="Y288" s="49"/>
      <c r="Z288" s="49"/>
      <c r="AA288" s="49"/>
    </row>
    <row r="289" spans="1:27" x14ac:dyDescent="0.3">
      <c r="A289" s="47"/>
      <c r="B289" s="47"/>
      <c r="R289" s="47"/>
      <c r="X289" s="49"/>
      <c r="Y289" s="49"/>
      <c r="Z289" s="49"/>
      <c r="AA289" s="49"/>
    </row>
    <row r="290" spans="1:27" x14ac:dyDescent="0.3">
      <c r="A290" s="47"/>
      <c r="B290" s="47"/>
      <c r="R290" s="47"/>
      <c r="X290" s="49"/>
      <c r="Y290" s="49"/>
      <c r="Z290" s="49"/>
      <c r="AA290" s="49"/>
    </row>
    <row r="291" spans="1:27" x14ac:dyDescent="0.3">
      <c r="A291" s="47"/>
      <c r="B291" s="47"/>
      <c r="R291" s="47"/>
      <c r="X291" s="49"/>
      <c r="Y291" s="49"/>
      <c r="Z291" s="49"/>
      <c r="AA291" s="49"/>
    </row>
    <row r="292" spans="1:27" x14ac:dyDescent="0.3">
      <c r="A292" s="47"/>
      <c r="B292" s="47"/>
      <c r="R292" s="47"/>
      <c r="X292" s="49"/>
      <c r="Y292" s="49"/>
      <c r="Z292" s="49"/>
      <c r="AA292" s="49"/>
    </row>
    <row r="293" spans="1:27" x14ac:dyDescent="0.3">
      <c r="A293" s="47"/>
      <c r="B293" s="47"/>
      <c r="R293" s="47"/>
      <c r="X293" s="49"/>
      <c r="Y293" s="49"/>
      <c r="Z293" s="49"/>
      <c r="AA293" s="49"/>
    </row>
    <row r="294" spans="1:27" x14ac:dyDescent="0.3">
      <c r="A294" s="47"/>
      <c r="B294" s="47"/>
      <c r="R294" s="47"/>
      <c r="X294" s="49"/>
      <c r="Y294" s="49"/>
      <c r="Z294" s="49"/>
      <c r="AA294" s="49"/>
    </row>
    <row r="295" spans="1:27" x14ac:dyDescent="0.3">
      <c r="A295" s="47"/>
      <c r="B295" s="47"/>
      <c r="R295" s="47"/>
      <c r="X295" s="49"/>
      <c r="Y295" s="49"/>
      <c r="Z295" s="49"/>
      <c r="AA295" s="49"/>
    </row>
    <row r="296" spans="1:27" x14ac:dyDescent="0.3">
      <c r="A296" s="47"/>
      <c r="B296" s="47"/>
      <c r="R296" s="47"/>
      <c r="X296" s="49"/>
      <c r="Y296" s="49"/>
      <c r="Z296" s="49"/>
      <c r="AA296" s="49"/>
    </row>
    <row r="297" spans="1:27" x14ac:dyDescent="0.3">
      <c r="A297" s="47"/>
      <c r="B297" s="47"/>
      <c r="R297" s="47"/>
      <c r="X297" s="49"/>
      <c r="Y297" s="49"/>
      <c r="Z297" s="49"/>
      <c r="AA297" s="49"/>
    </row>
    <row r="298" spans="1:27" x14ac:dyDescent="0.3">
      <c r="A298" s="47"/>
      <c r="B298" s="47"/>
      <c r="R298" s="47"/>
      <c r="X298" s="49"/>
      <c r="Y298" s="49"/>
      <c r="Z298" s="49"/>
      <c r="AA298" s="49"/>
    </row>
    <row r="299" spans="1:27" x14ac:dyDescent="0.3">
      <c r="A299" s="47"/>
      <c r="B299" s="47"/>
      <c r="R299" s="47"/>
      <c r="X299" s="49"/>
      <c r="Y299" s="49"/>
      <c r="Z299" s="49"/>
      <c r="AA299" s="49"/>
    </row>
    <row r="300" spans="1:27" x14ac:dyDescent="0.3">
      <c r="A300" s="47"/>
      <c r="B300" s="47"/>
      <c r="R300" s="47"/>
      <c r="X300" s="49"/>
      <c r="Y300" s="49"/>
      <c r="Z300" s="49"/>
      <c r="AA300" s="49"/>
    </row>
    <row r="301" spans="1:27" x14ac:dyDescent="0.3">
      <c r="A301" s="47"/>
      <c r="B301" s="47"/>
      <c r="R301" s="47"/>
      <c r="X301" s="49"/>
      <c r="Y301" s="49"/>
      <c r="Z301" s="49"/>
      <c r="AA301" s="49"/>
    </row>
    <row r="302" spans="1:27" x14ac:dyDescent="0.3">
      <c r="A302" s="47"/>
      <c r="B302" s="47"/>
      <c r="R302" s="47"/>
      <c r="X302" s="49"/>
      <c r="Y302" s="49"/>
      <c r="Z302" s="49"/>
      <c r="AA302" s="49"/>
    </row>
    <row r="303" spans="1:27" x14ac:dyDescent="0.3">
      <c r="A303" s="47"/>
      <c r="B303" s="47"/>
      <c r="R303" s="47"/>
      <c r="X303" s="49"/>
      <c r="Y303" s="49"/>
      <c r="Z303" s="49"/>
      <c r="AA303" s="49"/>
    </row>
    <row r="304" spans="1:27" x14ac:dyDescent="0.3">
      <c r="A304" s="47"/>
      <c r="B304" s="47"/>
      <c r="R304" s="47"/>
      <c r="X304" s="49"/>
      <c r="Y304" s="49"/>
      <c r="Z304" s="49"/>
      <c r="AA304" s="49"/>
    </row>
    <row r="305" spans="1:27" x14ac:dyDescent="0.3">
      <c r="A305" s="47"/>
      <c r="B305" s="47"/>
      <c r="R305" s="47"/>
      <c r="X305" s="49"/>
      <c r="Y305" s="49"/>
      <c r="Z305" s="49"/>
      <c r="AA305" s="49"/>
    </row>
    <row r="306" spans="1:27" x14ac:dyDescent="0.3">
      <c r="A306" s="47"/>
      <c r="B306" s="47"/>
      <c r="R306" s="47"/>
      <c r="X306" s="49"/>
      <c r="Y306" s="49"/>
      <c r="Z306" s="49"/>
      <c r="AA306" s="49"/>
    </row>
    <row r="307" spans="1:27" x14ac:dyDescent="0.3">
      <c r="A307" s="47"/>
      <c r="B307" s="47"/>
      <c r="R307" s="47"/>
      <c r="X307" s="49"/>
      <c r="Y307" s="49"/>
      <c r="Z307" s="49"/>
      <c r="AA307" s="49"/>
    </row>
    <row r="308" spans="1:27" x14ac:dyDescent="0.3">
      <c r="A308" s="47"/>
      <c r="B308" s="47"/>
      <c r="R308" s="47"/>
      <c r="X308" s="49"/>
      <c r="Y308" s="49"/>
      <c r="Z308" s="49"/>
      <c r="AA308" s="49"/>
    </row>
    <row r="309" spans="1:27" x14ac:dyDescent="0.3">
      <c r="A309" s="47"/>
      <c r="B309" s="47"/>
      <c r="R309" s="47"/>
      <c r="X309" s="49"/>
      <c r="Y309" s="49"/>
      <c r="Z309" s="49"/>
      <c r="AA309" s="49"/>
    </row>
    <row r="310" spans="1:27" x14ac:dyDescent="0.3">
      <c r="A310" s="47"/>
      <c r="B310" s="47"/>
      <c r="R310" s="47"/>
      <c r="X310" s="49"/>
      <c r="Y310" s="49"/>
      <c r="Z310" s="49"/>
      <c r="AA310" s="49"/>
    </row>
    <row r="311" spans="1:27" x14ac:dyDescent="0.3">
      <c r="A311" s="47"/>
      <c r="B311" s="47"/>
      <c r="R311" s="47"/>
      <c r="X311" s="49"/>
      <c r="Y311" s="49"/>
      <c r="Z311" s="49"/>
      <c r="AA311" s="49"/>
    </row>
    <row r="312" spans="1:27" x14ac:dyDescent="0.3">
      <c r="A312" s="47"/>
      <c r="B312" s="47"/>
      <c r="R312" s="47"/>
      <c r="X312" s="49"/>
      <c r="Y312" s="49"/>
      <c r="Z312" s="49"/>
      <c r="AA312" s="49"/>
    </row>
    <row r="313" spans="1:27" x14ac:dyDescent="0.3">
      <c r="A313" s="47"/>
      <c r="B313" s="47"/>
      <c r="R313" s="47"/>
      <c r="X313" s="49"/>
      <c r="Y313" s="49"/>
      <c r="Z313" s="49"/>
      <c r="AA313" s="49"/>
    </row>
    <row r="314" spans="1:27" x14ac:dyDescent="0.3">
      <c r="A314" s="47"/>
      <c r="B314" s="47"/>
      <c r="R314" s="47"/>
      <c r="X314" s="49"/>
      <c r="Y314" s="49"/>
      <c r="Z314" s="49"/>
      <c r="AA314" s="49"/>
    </row>
    <row r="315" spans="1:27" x14ac:dyDescent="0.3">
      <c r="A315" s="47"/>
      <c r="B315" s="47"/>
      <c r="R315" s="47"/>
      <c r="X315" s="49"/>
      <c r="Y315" s="49"/>
      <c r="Z315" s="49"/>
      <c r="AA315" s="49"/>
    </row>
    <row r="316" spans="1:27" x14ac:dyDescent="0.3">
      <c r="A316" s="47"/>
      <c r="B316" s="47"/>
      <c r="R316" s="47"/>
      <c r="X316" s="49"/>
      <c r="Y316" s="49"/>
      <c r="Z316" s="49"/>
      <c r="AA316" s="49"/>
    </row>
    <row r="317" spans="1:27" x14ac:dyDescent="0.3">
      <c r="A317" s="47"/>
      <c r="B317" s="47"/>
      <c r="R317" s="47"/>
      <c r="X317" s="49"/>
      <c r="Y317" s="49"/>
      <c r="Z317" s="49"/>
      <c r="AA317" s="49"/>
    </row>
    <row r="318" spans="1:27" x14ac:dyDescent="0.3">
      <c r="A318" s="47"/>
      <c r="B318" s="47"/>
      <c r="R318" s="47"/>
      <c r="X318" s="49"/>
      <c r="Y318" s="49"/>
      <c r="Z318" s="49"/>
      <c r="AA318" s="49"/>
    </row>
    <row r="319" spans="1:27" x14ac:dyDescent="0.3">
      <c r="A319" s="47"/>
      <c r="B319" s="47"/>
      <c r="R319" s="47"/>
      <c r="X319" s="49"/>
      <c r="Y319" s="49"/>
      <c r="Z319" s="49"/>
      <c r="AA319" s="49"/>
    </row>
    <row r="320" spans="1:27" x14ac:dyDescent="0.3">
      <c r="A320" s="47"/>
      <c r="B320" s="47"/>
      <c r="R320" s="47"/>
      <c r="X320" s="49"/>
      <c r="Y320" s="49"/>
      <c r="Z320" s="49"/>
      <c r="AA320" s="49"/>
    </row>
    <row r="321" spans="1:27" x14ac:dyDescent="0.3">
      <c r="A321" s="47"/>
      <c r="B321" s="47"/>
      <c r="R321" s="47"/>
      <c r="X321" s="49"/>
      <c r="Y321" s="49"/>
      <c r="Z321" s="49"/>
      <c r="AA321" s="49"/>
    </row>
    <row r="322" spans="1:27" x14ac:dyDescent="0.3">
      <c r="A322" s="47"/>
      <c r="B322" s="47"/>
      <c r="R322" s="47"/>
      <c r="X322" s="49"/>
      <c r="Y322" s="49"/>
      <c r="Z322" s="49"/>
      <c r="AA322" s="49"/>
    </row>
    <row r="323" spans="1:27" x14ac:dyDescent="0.3">
      <c r="A323" s="47"/>
      <c r="B323" s="47"/>
      <c r="R323" s="47"/>
      <c r="X323" s="49"/>
      <c r="Y323" s="49"/>
      <c r="Z323" s="49"/>
      <c r="AA323" s="49"/>
    </row>
    <row r="324" spans="1:27" x14ac:dyDescent="0.3">
      <c r="A324" s="47"/>
      <c r="B324" s="47"/>
      <c r="R324" s="47"/>
      <c r="X324" s="49"/>
      <c r="Y324" s="49"/>
      <c r="Z324" s="49"/>
      <c r="AA324" s="49"/>
    </row>
    <row r="325" spans="1:27" x14ac:dyDescent="0.3">
      <c r="A325" s="47"/>
      <c r="B325" s="47"/>
      <c r="R325" s="47"/>
      <c r="X325" s="49"/>
      <c r="Y325" s="49"/>
      <c r="Z325" s="49"/>
      <c r="AA325" s="49"/>
    </row>
    <row r="326" spans="1:27" x14ac:dyDescent="0.3">
      <c r="A326" s="47"/>
      <c r="B326" s="47"/>
      <c r="R326" s="47"/>
      <c r="X326" s="49"/>
      <c r="Y326" s="49"/>
      <c r="Z326" s="49"/>
      <c r="AA326" s="49"/>
    </row>
    <row r="327" spans="1:27" x14ac:dyDescent="0.3">
      <c r="A327" s="47"/>
      <c r="B327" s="47"/>
      <c r="R327" s="47"/>
      <c r="X327" s="49"/>
      <c r="Y327" s="49"/>
      <c r="Z327" s="49"/>
      <c r="AA327" s="49"/>
    </row>
    <row r="328" spans="1:27" x14ac:dyDescent="0.3">
      <c r="A328" s="47"/>
      <c r="B328" s="47"/>
      <c r="R328" s="47"/>
      <c r="X328" s="49"/>
      <c r="Y328" s="49"/>
      <c r="Z328" s="49"/>
      <c r="AA328" s="49"/>
    </row>
    <row r="329" spans="1:27" x14ac:dyDescent="0.3">
      <c r="A329" s="47"/>
      <c r="B329" s="47"/>
      <c r="R329" s="47"/>
      <c r="X329" s="49"/>
      <c r="Y329" s="49"/>
      <c r="Z329" s="49"/>
      <c r="AA329" s="49"/>
    </row>
    <row r="330" spans="1:27" x14ac:dyDescent="0.3">
      <c r="A330" s="47"/>
      <c r="B330" s="47"/>
      <c r="R330" s="47"/>
      <c r="X330" s="49"/>
      <c r="Y330" s="49"/>
      <c r="Z330" s="49"/>
      <c r="AA330" s="49"/>
    </row>
    <row r="331" spans="1:27" x14ac:dyDescent="0.3">
      <c r="A331" s="47"/>
      <c r="B331" s="47"/>
      <c r="R331" s="47"/>
      <c r="X331" s="49"/>
      <c r="Y331" s="49"/>
      <c r="Z331" s="49"/>
      <c r="AA331" s="49"/>
    </row>
    <row r="332" spans="1:27" x14ac:dyDescent="0.3">
      <c r="A332" s="47"/>
      <c r="B332" s="47"/>
      <c r="R332" s="47"/>
      <c r="X332" s="49"/>
      <c r="Y332" s="49"/>
      <c r="Z332" s="49"/>
      <c r="AA332" s="49"/>
    </row>
    <row r="333" spans="1:27" x14ac:dyDescent="0.3">
      <c r="A333" s="47"/>
      <c r="B333" s="47"/>
      <c r="R333" s="47"/>
      <c r="X333" s="49"/>
      <c r="Y333" s="49"/>
      <c r="Z333" s="49"/>
      <c r="AA333" s="49"/>
    </row>
    <row r="334" spans="1:27" x14ac:dyDescent="0.3">
      <c r="A334" s="47"/>
      <c r="B334" s="47"/>
      <c r="R334" s="47"/>
      <c r="X334" s="49"/>
      <c r="Y334" s="49"/>
      <c r="Z334" s="49"/>
      <c r="AA334" s="49"/>
    </row>
    <row r="335" spans="1:27" x14ac:dyDescent="0.3">
      <c r="A335" s="47"/>
      <c r="B335" s="47"/>
      <c r="R335" s="47"/>
      <c r="X335" s="49"/>
      <c r="Y335" s="49"/>
      <c r="Z335" s="49"/>
      <c r="AA335" s="49"/>
    </row>
    <row r="336" spans="1:27" x14ac:dyDescent="0.3">
      <c r="A336" s="47"/>
      <c r="B336" s="47"/>
      <c r="R336" s="47"/>
      <c r="X336" s="49"/>
      <c r="Y336" s="49"/>
      <c r="Z336" s="49"/>
      <c r="AA336" s="49"/>
    </row>
    <row r="337" spans="1:27" x14ac:dyDescent="0.3">
      <c r="A337" s="47"/>
      <c r="B337" s="47"/>
      <c r="R337" s="47"/>
      <c r="X337" s="49"/>
      <c r="Y337" s="49"/>
      <c r="Z337" s="49"/>
      <c r="AA337" s="49"/>
    </row>
    <row r="338" spans="1:27" x14ac:dyDescent="0.3">
      <c r="A338" s="47"/>
      <c r="B338" s="47"/>
      <c r="R338" s="47"/>
      <c r="X338" s="49"/>
      <c r="Y338" s="49"/>
      <c r="Z338" s="49"/>
      <c r="AA338" s="49"/>
    </row>
    <row r="339" spans="1:27" x14ac:dyDescent="0.3">
      <c r="A339" s="47"/>
      <c r="B339" s="47"/>
      <c r="R339" s="47"/>
      <c r="X339" s="49"/>
      <c r="Y339" s="49"/>
      <c r="Z339" s="49"/>
      <c r="AA339" s="49"/>
    </row>
    <row r="340" spans="1:27" x14ac:dyDescent="0.3">
      <c r="A340" s="47"/>
      <c r="B340" s="47"/>
      <c r="R340" s="47"/>
      <c r="X340" s="49"/>
      <c r="Y340" s="49"/>
      <c r="Z340" s="49"/>
      <c r="AA340" s="49"/>
    </row>
    <row r="341" spans="1:27" x14ac:dyDescent="0.3">
      <c r="A341" s="47"/>
      <c r="B341" s="47"/>
      <c r="R341" s="47"/>
      <c r="X341" s="49"/>
      <c r="Y341" s="49"/>
      <c r="Z341" s="49"/>
      <c r="AA341" s="49"/>
    </row>
    <row r="342" spans="1:27" x14ac:dyDescent="0.3">
      <c r="A342" s="47"/>
      <c r="B342" s="47"/>
      <c r="R342" s="47"/>
      <c r="X342" s="49"/>
      <c r="Y342" s="49"/>
      <c r="Z342" s="49"/>
      <c r="AA342" s="49"/>
    </row>
    <row r="343" spans="1:27" x14ac:dyDescent="0.3">
      <c r="A343" s="47"/>
      <c r="B343" s="47"/>
      <c r="R343" s="47"/>
      <c r="X343" s="49"/>
      <c r="Y343" s="49"/>
      <c r="Z343" s="49"/>
      <c r="AA343" s="49"/>
    </row>
    <row r="344" spans="1:27" x14ac:dyDescent="0.3">
      <c r="A344" s="47"/>
      <c r="B344" s="47"/>
      <c r="R344" s="47"/>
      <c r="X344" s="49"/>
      <c r="Y344" s="49"/>
      <c r="Z344" s="49"/>
      <c r="AA344" s="49"/>
    </row>
    <row r="345" spans="1:27" x14ac:dyDescent="0.3">
      <c r="A345" s="47"/>
      <c r="B345" s="47"/>
      <c r="R345" s="47"/>
      <c r="X345" s="49"/>
      <c r="Y345" s="49"/>
      <c r="Z345" s="49"/>
      <c r="AA345" s="49"/>
    </row>
    <row r="346" spans="1:27" x14ac:dyDescent="0.3">
      <c r="A346" s="47"/>
      <c r="B346" s="47"/>
      <c r="R346" s="47"/>
      <c r="X346" s="49"/>
      <c r="Y346" s="49"/>
      <c r="Z346" s="49"/>
      <c r="AA346" s="49"/>
    </row>
    <row r="347" spans="1:27" x14ac:dyDescent="0.3">
      <c r="A347" s="47"/>
      <c r="B347" s="47"/>
      <c r="R347" s="47"/>
      <c r="X347" s="49"/>
      <c r="Y347" s="49"/>
      <c r="Z347" s="49"/>
      <c r="AA347" s="49"/>
    </row>
    <row r="348" spans="1:27" x14ac:dyDescent="0.3">
      <c r="A348" s="47"/>
      <c r="B348" s="47"/>
      <c r="R348" s="47"/>
      <c r="X348" s="49"/>
      <c r="Y348" s="49"/>
      <c r="Z348" s="49"/>
      <c r="AA348" s="49"/>
    </row>
    <row r="349" spans="1:27" x14ac:dyDescent="0.3">
      <c r="A349" s="47"/>
      <c r="B349" s="47"/>
      <c r="R349" s="47"/>
      <c r="X349" s="49"/>
      <c r="Y349" s="49"/>
      <c r="Z349" s="49"/>
      <c r="AA349" s="49"/>
    </row>
    <row r="350" spans="1:27" x14ac:dyDescent="0.3">
      <c r="A350" s="47"/>
      <c r="B350" s="47"/>
      <c r="R350" s="47"/>
      <c r="X350" s="49"/>
      <c r="Y350" s="49"/>
      <c r="Z350" s="49"/>
      <c r="AA350" s="49"/>
    </row>
    <row r="351" spans="1:27" x14ac:dyDescent="0.3">
      <c r="A351" s="47"/>
      <c r="B351" s="47"/>
      <c r="R351" s="47"/>
      <c r="X351" s="49"/>
      <c r="Y351" s="49"/>
      <c r="Z351" s="49"/>
      <c r="AA351" s="49"/>
    </row>
    <row r="352" spans="1:27" x14ac:dyDescent="0.3">
      <c r="A352" s="47"/>
      <c r="B352" s="47"/>
      <c r="R352" s="47"/>
      <c r="X352" s="49"/>
      <c r="Y352" s="49"/>
      <c r="Z352" s="49"/>
      <c r="AA352" s="49"/>
    </row>
    <row r="353" spans="1:27" x14ac:dyDescent="0.3">
      <c r="A353" s="47"/>
      <c r="B353" s="47"/>
      <c r="R353" s="47"/>
      <c r="X353" s="49"/>
      <c r="Y353" s="49"/>
      <c r="Z353" s="49"/>
      <c r="AA353" s="49"/>
    </row>
    <row r="354" spans="1:27" x14ac:dyDescent="0.3">
      <c r="A354" s="47"/>
      <c r="B354" s="47"/>
      <c r="R354" s="47"/>
      <c r="X354" s="49"/>
      <c r="Y354" s="49"/>
      <c r="Z354" s="49"/>
      <c r="AA354" s="49"/>
    </row>
    <row r="355" spans="1:27" x14ac:dyDescent="0.3">
      <c r="A355" s="47"/>
      <c r="B355" s="47"/>
      <c r="R355" s="47"/>
      <c r="X355" s="49"/>
      <c r="Y355" s="49"/>
      <c r="Z355" s="49"/>
      <c r="AA355" s="49"/>
    </row>
    <row r="356" spans="1:27" x14ac:dyDescent="0.3">
      <c r="A356" s="47"/>
      <c r="B356" s="47"/>
      <c r="R356" s="47"/>
      <c r="X356" s="49"/>
      <c r="Y356" s="49"/>
      <c r="Z356" s="49"/>
      <c r="AA356" s="49"/>
    </row>
    <row r="357" spans="1:27" x14ac:dyDescent="0.3">
      <c r="A357" s="47"/>
      <c r="B357" s="47"/>
      <c r="R357" s="47"/>
      <c r="X357" s="49"/>
      <c r="Y357" s="49"/>
      <c r="Z357" s="49"/>
      <c r="AA357" s="49"/>
    </row>
    <row r="358" spans="1:27" x14ac:dyDescent="0.3">
      <c r="A358" s="47"/>
      <c r="B358" s="47"/>
      <c r="R358" s="47"/>
      <c r="X358" s="49"/>
      <c r="Y358" s="49"/>
      <c r="Z358" s="49"/>
      <c r="AA358" s="49"/>
    </row>
    <row r="359" spans="1:27" x14ac:dyDescent="0.3">
      <c r="A359" s="47"/>
      <c r="B359" s="47"/>
      <c r="R359" s="47"/>
      <c r="X359" s="49"/>
      <c r="Y359" s="49"/>
      <c r="Z359" s="49"/>
      <c r="AA359" s="49"/>
    </row>
    <row r="360" spans="1:27" x14ac:dyDescent="0.3">
      <c r="A360" s="47"/>
      <c r="B360" s="47"/>
      <c r="R360" s="47"/>
      <c r="X360" s="49"/>
      <c r="Y360" s="49"/>
      <c r="Z360" s="49"/>
      <c r="AA360" s="49"/>
    </row>
    <row r="361" spans="1:27" x14ac:dyDescent="0.3">
      <c r="A361" s="47"/>
      <c r="B361" s="47"/>
      <c r="R361" s="47"/>
      <c r="X361" s="49"/>
      <c r="Y361" s="49"/>
      <c r="Z361" s="49"/>
      <c r="AA361" s="49"/>
    </row>
    <row r="362" spans="1:27" x14ac:dyDescent="0.3">
      <c r="A362" s="47"/>
      <c r="B362" s="47"/>
      <c r="R362" s="47"/>
      <c r="X362" s="49"/>
      <c r="Y362" s="49"/>
      <c r="Z362" s="49"/>
      <c r="AA362" s="49"/>
    </row>
    <row r="363" spans="1:27" x14ac:dyDescent="0.3">
      <c r="A363" s="47"/>
      <c r="B363" s="47"/>
      <c r="R363" s="47"/>
      <c r="X363" s="49"/>
      <c r="Y363" s="49"/>
      <c r="Z363" s="49"/>
      <c r="AA363" s="49"/>
    </row>
    <row r="364" spans="1:27" x14ac:dyDescent="0.3">
      <c r="A364" s="47"/>
      <c r="B364" s="47"/>
      <c r="R364" s="47"/>
      <c r="X364" s="49"/>
      <c r="Y364" s="49"/>
      <c r="Z364" s="49"/>
      <c r="AA364" s="49"/>
    </row>
    <row r="365" spans="1:27" x14ac:dyDescent="0.3">
      <c r="A365" s="47"/>
      <c r="B365" s="47"/>
      <c r="R365" s="47"/>
      <c r="X365" s="49"/>
      <c r="Y365" s="49"/>
      <c r="Z365" s="49"/>
      <c r="AA365" s="49"/>
    </row>
    <row r="366" spans="1:27" x14ac:dyDescent="0.3">
      <c r="A366" s="47"/>
      <c r="B366" s="47"/>
      <c r="R366" s="47"/>
      <c r="X366" s="49"/>
      <c r="Y366" s="49"/>
      <c r="Z366" s="49"/>
      <c r="AA366" s="49"/>
    </row>
    <row r="367" spans="1:27" x14ac:dyDescent="0.3">
      <c r="A367" s="47"/>
      <c r="B367" s="47"/>
      <c r="R367" s="47"/>
      <c r="X367" s="49"/>
      <c r="Y367" s="49"/>
      <c r="Z367" s="49"/>
      <c r="AA367" s="49"/>
    </row>
    <row r="368" spans="1:27" x14ac:dyDescent="0.3">
      <c r="A368" s="47"/>
      <c r="B368" s="47"/>
      <c r="R368" s="47"/>
      <c r="X368" s="49"/>
      <c r="Y368" s="49"/>
      <c r="Z368" s="49"/>
      <c r="AA368" s="49"/>
    </row>
    <row r="369" spans="1:27" x14ac:dyDescent="0.3">
      <c r="A369" s="47"/>
      <c r="B369" s="47"/>
      <c r="R369" s="47"/>
      <c r="X369" s="49"/>
      <c r="Y369" s="49"/>
      <c r="Z369" s="49"/>
      <c r="AA369" s="49"/>
    </row>
    <row r="370" spans="1:27" x14ac:dyDescent="0.3">
      <c r="A370" s="47"/>
      <c r="B370" s="47"/>
      <c r="R370" s="47"/>
      <c r="X370" s="49"/>
      <c r="Y370" s="49"/>
      <c r="Z370" s="49"/>
      <c r="AA370" s="49"/>
    </row>
    <row r="371" spans="1:27" x14ac:dyDescent="0.3">
      <c r="A371" s="47"/>
      <c r="B371" s="47"/>
      <c r="R371" s="47"/>
      <c r="X371" s="49"/>
      <c r="Y371" s="49"/>
      <c r="Z371" s="49"/>
      <c r="AA371" s="49"/>
    </row>
    <row r="372" spans="1:27" x14ac:dyDescent="0.3">
      <c r="A372" s="47"/>
      <c r="B372" s="47"/>
      <c r="R372" s="47"/>
      <c r="X372" s="49"/>
      <c r="Y372" s="49"/>
      <c r="Z372" s="49"/>
      <c r="AA372" s="49"/>
    </row>
    <row r="373" spans="1:27" x14ac:dyDescent="0.3">
      <c r="A373" s="47"/>
      <c r="B373" s="47"/>
      <c r="R373" s="47"/>
      <c r="X373" s="49"/>
      <c r="Y373" s="49"/>
      <c r="Z373" s="49"/>
      <c r="AA373" s="49"/>
    </row>
    <row r="374" spans="1:27" x14ac:dyDescent="0.3">
      <c r="A374" s="47"/>
      <c r="B374" s="47"/>
      <c r="R374" s="47"/>
      <c r="X374" s="49"/>
      <c r="Y374" s="49"/>
      <c r="Z374" s="49"/>
      <c r="AA374" s="49"/>
    </row>
    <row r="375" spans="1:27" x14ac:dyDescent="0.3">
      <c r="A375" s="47"/>
      <c r="B375" s="47"/>
      <c r="R375" s="47"/>
      <c r="X375" s="49"/>
      <c r="Y375" s="49"/>
      <c r="Z375" s="49"/>
      <c r="AA375" s="49"/>
    </row>
    <row r="376" spans="1:27" x14ac:dyDescent="0.3">
      <c r="A376" s="47"/>
      <c r="B376" s="47"/>
      <c r="R376" s="47"/>
      <c r="X376" s="49"/>
      <c r="Y376" s="49"/>
      <c r="Z376" s="49"/>
      <c r="AA376" s="49"/>
    </row>
    <row r="377" spans="1:27" x14ac:dyDescent="0.3">
      <c r="A377" s="47"/>
      <c r="B377" s="47"/>
      <c r="R377" s="47"/>
      <c r="X377" s="49"/>
      <c r="Y377" s="49"/>
      <c r="Z377" s="49"/>
      <c r="AA377" s="49"/>
    </row>
    <row r="378" spans="1:27" x14ac:dyDescent="0.3">
      <c r="A378" s="47"/>
      <c r="B378" s="47"/>
      <c r="R378" s="47"/>
      <c r="X378" s="49"/>
      <c r="Y378" s="49"/>
      <c r="Z378" s="49"/>
      <c r="AA378" s="49"/>
    </row>
    <row r="379" spans="1:27" x14ac:dyDescent="0.3">
      <c r="A379" s="47"/>
      <c r="B379" s="47"/>
      <c r="R379" s="47"/>
      <c r="X379" s="49"/>
      <c r="Y379" s="49"/>
      <c r="Z379" s="49"/>
      <c r="AA379" s="49"/>
    </row>
    <row r="380" spans="1:27" x14ac:dyDescent="0.3">
      <c r="A380" s="47"/>
      <c r="B380" s="47"/>
      <c r="R380" s="47"/>
      <c r="X380" s="49"/>
      <c r="Y380" s="49"/>
      <c r="Z380" s="49"/>
      <c r="AA380" s="49"/>
    </row>
    <row r="381" spans="1:27" x14ac:dyDescent="0.3">
      <c r="A381" s="47"/>
      <c r="B381" s="47"/>
      <c r="R381" s="47"/>
      <c r="X381" s="49"/>
      <c r="Y381" s="49"/>
      <c r="Z381" s="49"/>
      <c r="AA381" s="49"/>
    </row>
    <row r="382" spans="1:27" x14ac:dyDescent="0.3">
      <c r="A382" s="47"/>
      <c r="B382" s="47"/>
      <c r="R382" s="47"/>
      <c r="X382" s="49"/>
      <c r="Y382" s="49"/>
      <c r="Z382" s="49"/>
      <c r="AA382" s="49"/>
    </row>
    <row r="383" spans="1:27" x14ac:dyDescent="0.3">
      <c r="A383" s="47"/>
      <c r="B383" s="47"/>
      <c r="R383" s="47"/>
      <c r="X383" s="49"/>
      <c r="Y383" s="49"/>
      <c r="Z383" s="49"/>
      <c r="AA383" s="49"/>
    </row>
    <row r="384" spans="1:27" x14ac:dyDescent="0.3">
      <c r="A384" s="47"/>
      <c r="B384" s="47"/>
      <c r="R384" s="47"/>
      <c r="X384" s="49"/>
      <c r="Y384" s="49"/>
      <c r="Z384" s="49"/>
      <c r="AA384" s="49"/>
    </row>
    <row r="385" spans="1:27" x14ac:dyDescent="0.3">
      <c r="A385" s="47"/>
      <c r="B385" s="47"/>
      <c r="R385" s="47"/>
      <c r="X385" s="49"/>
      <c r="Y385" s="49"/>
      <c r="Z385" s="49"/>
      <c r="AA385" s="49"/>
    </row>
    <row r="386" spans="1:27" x14ac:dyDescent="0.3">
      <c r="A386" s="47"/>
      <c r="B386" s="47"/>
      <c r="R386" s="47"/>
      <c r="X386" s="49"/>
      <c r="Y386" s="49"/>
      <c r="Z386" s="49"/>
      <c r="AA386" s="49"/>
    </row>
    <row r="387" spans="1:27" x14ac:dyDescent="0.3">
      <c r="A387" s="47"/>
      <c r="B387" s="47"/>
      <c r="R387" s="47"/>
      <c r="X387" s="49"/>
      <c r="Y387" s="49"/>
      <c r="Z387" s="49"/>
      <c r="AA387" s="49"/>
    </row>
    <row r="388" spans="1:27" x14ac:dyDescent="0.3">
      <c r="A388" s="47"/>
      <c r="B388" s="47"/>
      <c r="R388" s="47"/>
      <c r="X388" s="49"/>
      <c r="Y388" s="49"/>
      <c r="Z388" s="49"/>
      <c r="AA388" s="49"/>
    </row>
    <row r="389" spans="1:27" x14ac:dyDescent="0.3">
      <c r="A389" s="47"/>
      <c r="B389" s="47"/>
      <c r="R389" s="47"/>
      <c r="X389" s="49"/>
      <c r="Y389" s="49"/>
      <c r="Z389" s="49"/>
      <c r="AA389" s="49"/>
    </row>
    <row r="390" spans="1:27" x14ac:dyDescent="0.3">
      <c r="A390" s="47"/>
      <c r="B390" s="47"/>
      <c r="R390" s="47"/>
      <c r="X390" s="49"/>
      <c r="Y390" s="49"/>
      <c r="Z390" s="49"/>
      <c r="AA390" s="49"/>
    </row>
    <row r="391" spans="1:27" x14ac:dyDescent="0.3">
      <c r="A391" s="47"/>
      <c r="B391" s="47"/>
      <c r="R391" s="47"/>
      <c r="X391" s="49"/>
      <c r="Y391" s="49"/>
      <c r="Z391" s="49"/>
      <c r="AA391" s="49"/>
    </row>
    <row r="392" spans="1:27" x14ac:dyDescent="0.3">
      <c r="A392" s="47"/>
      <c r="B392" s="47"/>
      <c r="R392" s="47"/>
      <c r="X392" s="49"/>
      <c r="Y392" s="49"/>
      <c r="Z392" s="49"/>
      <c r="AA392" s="49"/>
    </row>
    <row r="393" spans="1:27" x14ac:dyDescent="0.3">
      <c r="A393" s="47"/>
      <c r="B393" s="47"/>
      <c r="R393" s="47"/>
      <c r="X393" s="49"/>
      <c r="Y393" s="49"/>
      <c r="Z393" s="49"/>
      <c r="AA393" s="49"/>
    </row>
    <row r="394" spans="1:27" x14ac:dyDescent="0.3">
      <c r="A394" s="47"/>
      <c r="B394" s="47"/>
      <c r="R394" s="47"/>
      <c r="X394" s="49"/>
      <c r="Y394" s="49"/>
      <c r="Z394" s="49"/>
      <c r="AA394" s="49"/>
    </row>
    <row r="395" spans="1:27" x14ac:dyDescent="0.3">
      <c r="A395" s="47"/>
      <c r="B395" s="47"/>
      <c r="R395" s="47"/>
      <c r="X395" s="49"/>
      <c r="Y395" s="49"/>
      <c r="Z395" s="49"/>
      <c r="AA395" s="49"/>
    </row>
    <row r="396" spans="1:27" x14ac:dyDescent="0.3">
      <c r="A396" s="47"/>
      <c r="B396" s="47"/>
      <c r="R396" s="47"/>
      <c r="X396" s="49"/>
      <c r="Y396" s="49"/>
      <c r="Z396" s="49"/>
      <c r="AA396" s="49"/>
    </row>
    <row r="397" spans="1:27" x14ac:dyDescent="0.3">
      <c r="A397" s="47"/>
      <c r="B397" s="47"/>
      <c r="R397" s="47"/>
      <c r="X397" s="49"/>
      <c r="Y397" s="49"/>
      <c r="Z397" s="49"/>
      <c r="AA397" s="49"/>
    </row>
    <row r="398" spans="1:27" x14ac:dyDescent="0.3">
      <c r="A398" s="47"/>
      <c r="B398" s="47"/>
      <c r="R398" s="47"/>
      <c r="X398" s="49"/>
      <c r="Y398" s="49"/>
      <c r="Z398" s="49"/>
      <c r="AA398" s="49"/>
    </row>
    <row r="399" spans="1:27" x14ac:dyDescent="0.3">
      <c r="A399" s="47"/>
      <c r="B399" s="47"/>
      <c r="R399" s="47"/>
      <c r="X399" s="49"/>
      <c r="Y399" s="49"/>
      <c r="Z399" s="49"/>
      <c r="AA399" s="49"/>
    </row>
    <row r="400" spans="1:27" x14ac:dyDescent="0.3">
      <c r="A400" s="47"/>
      <c r="B400" s="47"/>
      <c r="R400" s="47"/>
      <c r="X400" s="49"/>
      <c r="Y400" s="49"/>
      <c r="Z400" s="49"/>
      <c r="AA400" s="49"/>
    </row>
    <row r="401" spans="1:27" x14ac:dyDescent="0.3">
      <c r="A401" s="47"/>
      <c r="B401" s="47"/>
      <c r="R401" s="47"/>
      <c r="X401" s="49"/>
      <c r="Y401" s="49"/>
      <c r="Z401" s="49"/>
      <c r="AA401" s="49"/>
    </row>
    <row r="402" spans="1:27" x14ac:dyDescent="0.3">
      <c r="A402" s="47"/>
      <c r="B402" s="47"/>
      <c r="R402" s="47"/>
      <c r="X402" s="49"/>
      <c r="Y402" s="49"/>
      <c r="Z402" s="49"/>
      <c r="AA402" s="49"/>
    </row>
    <row r="403" spans="1:27" x14ac:dyDescent="0.3">
      <c r="A403" s="47"/>
      <c r="B403" s="47"/>
      <c r="R403" s="47"/>
      <c r="X403" s="49"/>
      <c r="Y403" s="49"/>
      <c r="Z403" s="49"/>
      <c r="AA403" s="49"/>
    </row>
    <row r="404" spans="1:27" x14ac:dyDescent="0.3">
      <c r="A404" s="47"/>
      <c r="B404" s="47"/>
      <c r="R404" s="47"/>
      <c r="X404" s="49"/>
      <c r="Y404" s="49"/>
      <c r="Z404" s="49"/>
      <c r="AA404" s="49"/>
    </row>
    <row r="405" spans="1:27" x14ac:dyDescent="0.3">
      <c r="A405" s="47"/>
      <c r="B405" s="47"/>
      <c r="R405" s="47"/>
      <c r="X405" s="49"/>
      <c r="Y405" s="49"/>
      <c r="Z405" s="49"/>
      <c r="AA405" s="49"/>
    </row>
    <row r="406" spans="1:27" x14ac:dyDescent="0.3">
      <c r="A406" s="47"/>
      <c r="B406" s="47"/>
      <c r="R406" s="47"/>
      <c r="X406" s="49"/>
      <c r="Y406" s="49"/>
      <c r="Z406" s="49"/>
      <c r="AA406" s="49"/>
    </row>
    <row r="407" spans="1:27" x14ac:dyDescent="0.3">
      <c r="A407" s="47"/>
      <c r="B407" s="47"/>
      <c r="R407" s="47"/>
      <c r="X407" s="49"/>
      <c r="Y407" s="49"/>
      <c r="Z407" s="49"/>
      <c r="AA407" s="49"/>
    </row>
    <row r="408" spans="1:27" x14ac:dyDescent="0.3">
      <c r="A408" s="47"/>
      <c r="B408" s="47"/>
      <c r="R408" s="47"/>
      <c r="X408" s="49"/>
      <c r="Y408" s="49"/>
      <c r="Z408" s="49"/>
      <c r="AA408" s="49"/>
    </row>
    <row r="409" spans="1:27" x14ac:dyDescent="0.3">
      <c r="A409" s="47"/>
      <c r="B409" s="47"/>
      <c r="R409" s="47"/>
      <c r="X409" s="49"/>
      <c r="Y409" s="49"/>
      <c r="Z409" s="49"/>
      <c r="AA409" s="49"/>
    </row>
    <row r="410" spans="1:27" x14ac:dyDescent="0.3">
      <c r="A410" s="47"/>
      <c r="B410" s="47"/>
      <c r="R410" s="47"/>
      <c r="X410" s="49"/>
      <c r="Y410" s="49"/>
      <c r="Z410" s="49"/>
      <c r="AA410" s="49"/>
    </row>
    <row r="411" spans="1:27" x14ac:dyDescent="0.3">
      <c r="A411" s="47"/>
      <c r="B411" s="47"/>
      <c r="R411" s="47"/>
      <c r="X411" s="49"/>
      <c r="Y411" s="49"/>
      <c r="Z411" s="49"/>
      <c r="AA411" s="49"/>
    </row>
    <row r="412" spans="1:27" x14ac:dyDescent="0.3">
      <c r="A412" s="47"/>
      <c r="B412" s="47"/>
      <c r="R412" s="47"/>
      <c r="X412" s="49"/>
      <c r="Y412" s="49"/>
      <c r="Z412" s="49"/>
      <c r="AA412" s="49"/>
    </row>
    <row r="413" spans="1:27" x14ac:dyDescent="0.3">
      <c r="A413" s="47"/>
      <c r="B413" s="47"/>
      <c r="R413" s="47"/>
      <c r="X413" s="49"/>
      <c r="Y413" s="49"/>
      <c r="Z413" s="49"/>
      <c r="AA413" s="49"/>
    </row>
    <row r="414" spans="1:27" x14ac:dyDescent="0.3">
      <c r="A414" s="47"/>
      <c r="B414" s="47"/>
      <c r="R414" s="47"/>
      <c r="X414" s="49"/>
      <c r="Y414" s="49"/>
      <c r="Z414" s="49"/>
      <c r="AA414" s="49"/>
    </row>
    <row r="415" spans="1:27" x14ac:dyDescent="0.3">
      <c r="A415" s="47"/>
      <c r="B415" s="47"/>
      <c r="R415" s="47"/>
      <c r="X415" s="49"/>
      <c r="Y415" s="49"/>
      <c r="Z415" s="49"/>
      <c r="AA415" s="49"/>
    </row>
    <row r="416" spans="1:27" x14ac:dyDescent="0.3">
      <c r="A416" s="47"/>
      <c r="B416" s="47"/>
      <c r="R416" s="47"/>
      <c r="X416" s="49"/>
      <c r="Y416" s="49"/>
      <c r="Z416" s="49"/>
      <c r="AA416" s="49"/>
    </row>
    <row r="417" spans="1:27" x14ac:dyDescent="0.3">
      <c r="A417" s="47"/>
      <c r="B417" s="47"/>
      <c r="R417" s="47"/>
      <c r="X417" s="49"/>
      <c r="Y417" s="49"/>
      <c r="Z417" s="49"/>
      <c r="AA417" s="49"/>
    </row>
    <row r="418" spans="1:27" x14ac:dyDescent="0.3">
      <c r="A418" s="47"/>
      <c r="B418" s="47"/>
      <c r="R418" s="47"/>
      <c r="X418" s="49"/>
      <c r="Y418" s="49"/>
      <c r="Z418" s="49"/>
      <c r="AA418" s="49"/>
    </row>
    <row r="419" spans="1:27" x14ac:dyDescent="0.3">
      <c r="A419" s="47"/>
      <c r="B419" s="47"/>
      <c r="R419" s="47"/>
      <c r="X419" s="49"/>
      <c r="Y419" s="49"/>
      <c r="Z419" s="49"/>
      <c r="AA419" s="49"/>
    </row>
    <row r="420" spans="1:27" x14ac:dyDescent="0.3">
      <c r="A420" s="47"/>
      <c r="B420" s="47"/>
      <c r="R420" s="47"/>
      <c r="X420" s="49"/>
      <c r="Y420" s="49"/>
      <c r="Z420" s="49"/>
      <c r="AA420" s="49"/>
    </row>
    <row r="421" spans="1:27" x14ac:dyDescent="0.3">
      <c r="A421" s="47"/>
      <c r="B421" s="47"/>
      <c r="R421" s="47"/>
      <c r="X421" s="49"/>
      <c r="Y421" s="49"/>
      <c r="Z421" s="49"/>
      <c r="AA421" s="49"/>
    </row>
    <row r="422" spans="1:27" x14ac:dyDescent="0.3">
      <c r="A422" s="47"/>
      <c r="B422" s="47"/>
      <c r="R422" s="47"/>
      <c r="X422" s="49"/>
      <c r="Y422" s="49"/>
      <c r="Z422" s="49"/>
      <c r="AA422" s="49"/>
    </row>
    <row r="423" spans="1:27" x14ac:dyDescent="0.3">
      <c r="A423" s="47"/>
      <c r="B423" s="47"/>
      <c r="R423" s="47"/>
      <c r="X423" s="49"/>
      <c r="Y423" s="49"/>
      <c r="Z423" s="49"/>
      <c r="AA423" s="49"/>
    </row>
    <row r="424" spans="1:27" x14ac:dyDescent="0.3">
      <c r="A424" s="47"/>
      <c r="B424" s="47"/>
      <c r="R424" s="47"/>
      <c r="X424" s="49"/>
      <c r="Y424" s="49"/>
      <c r="Z424" s="49"/>
      <c r="AA424" s="49"/>
    </row>
    <row r="425" spans="1:27" x14ac:dyDescent="0.3">
      <c r="A425" s="47"/>
      <c r="B425" s="47"/>
      <c r="R425" s="47"/>
      <c r="X425" s="49"/>
      <c r="Y425" s="49"/>
      <c r="Z425" s="49"/>
      <c r="AA425" s="49"/>
    </row>
    <row r="426" spans="1:27" x14ac:dyDescent="0.3">
      <c r="A426" s="47"/>
      <c r="B426" s="47"/>
      <c r="R426" s="47"/>
      <c r="X426" s="49"/>
      <c r="Y426" s="49"/>
      <c r="Z426" s="49"/>
      <c r="AA426" s="49"/>
    </row>
    <row r="427" spans="1:27" x14ac:dyDescent="0.3">
      <c r="A427" s="47"/>
      <c r="B427" s="47"/>
      <c r="R427" s="47"/>
      <c r="X427" s="49"/>
      <c r="Y427" s="49"/>
      <c r="Z427" s="49"/>
      <c r="AA427" s="49"/>
    </row>
    <row r="428" spans="1:27" x14ac:dyDescent="0.3">
      <c r="A428" s="47"/>
      <c r="B428" s="47"/>
      <c r="R428" s="47"/>
      <c r="X428" s="49"/>
      <c r="Y428" s="49"/>
      <c r="Z428" s="49"/>
      <c r="AA428" s="49"/>
    </row>
    <row r="429" spans="1:27" x14ac:dyDescent="0.3">
      <c r="A429" s="47"/>
      <c r="B429" s="47"/>
      <c r="R429" s="47"/>
      <c r="X429" s="49"/>
      <c r="Y429" s="49"/>
      <c r="Z429" s="49"/>
      <c r="AA429" s="49"/>
    </row>
    <row r="430" spans="1:27" x14ac:dyDescent="0.3">
      <c r="A430" s="47"/>
      <c r="B430" s="47"/>
      <c r="R430" s="47"/>
      <c r="X430" s="49"/>
      <c r="Y430" s="49"/>
      <c r="Z430" s="49"/>
      <c r="AA430" s="49"/>
    </row>
    <row r="431" spans="1:27" x14ac:dyDescent="0.3">
      <c r="A431" s="47"/>
      <c r="B431" s="47"/>
      <c r="R431" s="47"/>
      <c r="X431" s="49"/>
      <c r="Y431" s="49"/>
      <c r="Z431" s="49"/>
      <c r="AA431" s="49"/>
    </row>
    <row r="432" spans="1:27" x14ac:dyDescent="0.3">
      <c r="A432" s="47"/>
      <c r="B432" s="47"/>
      <c r="R432" s="47"/>
      <c r="X432" s="49"/>
      <c r="Y432" s="49"/>
      <c r="Z432" s="49"/>
      <c r="AA432" s="49"/>
    </row>
    <row r="433" spans="1:27" x14ac:dyDescent="0.3">
      <c r="A433" s="47"/>
      <c r="B433" s="47"/>
      <c r="R433" s="47"/>
      <c r="X433" s="49"/>
      <c r="Y433" s="49"/>
      <c r="Z433" s="49"/>
      <c r="AA433" s="49"/>
    </row>
    <row r="434" spans="1:27" x14ac:dyDescent="0.3">
      <c r="A434" s="47"/>
      <c r="B434" s="47"/>
      <c r="R434" s="47"/>
      <c r="X434" s="49"/>
      <c r="Y434" s="49"/>
      <c r="Z434" s="49"/>
      <c r="AA434" s="49"/>
    </row>
    <row r="435" spans="1:27" x14ac:dyDescent="0.3">
      <c r="A435" s="47"/>
      <c r="B435" s="47"/>
      <c r="R435" s="47"/>
      <c r="X435" s="49"/>
      <c r="Y435" s="49"/>
      <c r="Z435" s="49"/>
      <c r="AA435" s="49"/>
    </row>
    <row r="436" spans="1:27" x14ac:dyDescent="0.3">
      <c r="A436" s="47"/>
      <c r="B436" s="47"/>
      <c r="R436" s="47"/>
      <c r="X436" s="49"/>
      <c r="Y436" s="49"/>
      <c r="Z436" s="49"/>
      <c r="AA436" s="49"/>
    </row>
    <row r="437" spans="1:27" x14ac:dyDescent="0.3">
      <c r="A437" s="47"/>
      <c r="B437" s="47"/>
      <c r="R437" s="47"/>
      <c r="X437" s="49"/>
      <c r="Y437" s="49"/>
      <c r="Z437" s="49"/>
      <c r="AA437" s="49"/>
    </row>
    <row r="438" spans="1:27" x14ac:dyDescent="0.3">
      <c r="A438" s="47"/>
      <c r="B438" s="47"/>
      <c r="R438" s="47"/>
      <c r="X438" s="49"/>
      <c r="Y438" s="49"/>
      <c r="Z438" s="49"/>
      <c r="AA438" s="49"/>
    </row>
    <row r="439" spans="1:27" x14ac:dyDescent="0.3">
      <c r="A439" s="47"/>
      <c r="B439" s="47"/>
      <c r="R439" s="47"/>
      <c r="X439" s="49"/>
      <c r="Y439" s="49"/>
      <c r="Z439" s="49"/>
      <c r="AA439" s="49"/>
    </row>
    <row r="440" spans="1:27" x14ac:dyDescent="0.3">
      <c r="A440" s="47"/>
      <c r="B440" s="47"/>
      <c r="R440" s="47"/>
      <c r="X440" s="49"/>
      <c r="Y440" s="49"/>
      <c r="Z440" s="49"/>
      <c r="AA440" s="49"/>
    </row>
    <row r="441" spans="1:27" x14ac:dyDescent="0.3">
      <c r="A441" s="47"/>
      <c r="B441" s="47"/>
      <c r="R441" s="47"/>
      <c r="X441" s="49"/>
      <c r="Y441" s="49"/>
      <c r="Z441" s="49"/>
      <c r="AA441" s="49"/>
    </row>
    <row r="442" spans="1:27" x14ac:dyDescent="0.3">
      <c r="A442" s="47"/>
      <c r="B442" s="47"/>
      <c r="R442" s="47"/>
      <c r="X442" s="49"/>
      <c r="Y442" s="49"/>
      <c r="Z442" s="49"/>
      <c r="AA442" s="49"/>
    </row>
    <row r="443" spans="1:27" x14ac:dyDescent="0.3">
      <c r="A443" s="47"/>
      <c r="B443" s="47"/>
      <c r="R443" s="47"/>
      <c r="X443" s="49"/>
      <c r="Y443" s="49"/>
      <c r="Z443" s="49"/>
      <c r="AA443" s="49"/>
    </row>
    <row r="444" spans="1:27" x14ac:dyDescent="0.3">
      <c r="A444" s="47"/>
      <c r="B444" s="47"/>
      <c r="R444" s="47"/>
      <c r="X444" s="49"/>
      <c r="Y444" s="49"/>
      <c r="Z444" s="49"/>
      <c r="AA444" s="49"/>
    </row>
    <row r="445" spans="1:27" x14ac:dyDescent="0.3">
      <c r="A445" s="47"/>
      <c r="B445" s="47"/>
      <c r="R445" s="47"/>
      <c r="X445" s="49"/>
      <c r="Y445" s="49"/>
      <c r="Z445" s="49"/>
      <c r="AA445" s="49"/>
    </row>
    <row r="446" spans="1:27" x14ac:dyDescent="0.3">
      <c r="A446" s="47"/>
      <c r="B446" s="47"/>
      <c r="R446" s="47"/>
      <c r="X446" s="49"/>
      <c r="Y446" s="49"/>
      <c r="Z446" s="49"/>
      <c r="AA446" s="49"/>
    </row>
    <row r="447" spans="1:27" x14ac:dyDescent="0.3">
      <c r="A447" s="47"/>
      <c r="B447" s="47"/>
      <c r="R447" s="47"/>
      <c r="X447" s="49"/>
      <c r="Y447" s="49"/>
      <c r="Z447" s="49"/>
      <c r="AA447" s="49"/>
    </row>
    <row r="448" spans="1:27" x14ac:dyDescent="0.3">
      <c r="A448" s="47"/>
      <c r="B448" s="47"/>
      <c r="R448" s="47"/>
      <c r="X448" s="49"/>
      <c r="Y448" s="49"/>
      <c r="Z448" s="49"/>
      <c r="AA448" s="49"/>
    </row>
    <row r="449" spans="1:27" x14ac:dyDescent="0.3">
      <c r="A449" s="47"/>
      <c r="B449" s="47"/>
      <c r="R449" s="47"/>
      <c r="X449" s="49"/>
      <c r="Y449" s="49"/>
      <c r="Z449" s="49"/>
      <c r="AA449" s="49"/>
    </row>
    <row r="450" spans="1:27" x14ac:dyDescent="0.3">
      <c r="A450" s="47"/>
      <c r="B450" s="47"/>
      <c r="R450" s="47"/>
      <c r="X450" s="49"/>
      <c r="Y450" s="49"/>
      <c r="Z450" s="49"/>
      <c r="AA450" s="49"/>
    </row>
    <row r="451" spans="1:27" x14ac:dyDescent="0.3">
      <c r="A451" s="47"/>
      <c r="B451" s="47"/>
      <c r="R451" s="47"/>
      <c r="X451" s="49"/>
      <c r="Y451" s="49"/>
      <c r="Z451" s="49"/>
      <c r="AA451" s="49"/>
    </row>
    <row r="452" spans="1:27" x14ac:dyDescent="0.3">
      <c r="A452" s="47"/>
      <c r="B452" s="47"/>
      <c r="R452" s="47"/>
      <c r="X452" s="49"/>
      <c r="Y452" s="49"/>
      <c r="Z452" s="49"/>
      <c r="AA452" s="49"/>
    </row>
    <row r="453" spans="1:27" x14ac:dyDescent="0.3">
      <c r="A453" s="47"/>
      <c r="B453" s="47"/>
      <c r="R453" s="47"/>
      <c r="X453" s="49"/>
      <c r="Y453" s="49"/>
      <c r="Z453" s="49"/>
      <c r="AA453" s="49"/>
    </row>
    <row r="454" spans="1:27" x14ac:dyDescent="0.3">
      <c r="A454" s="47"/>
      <c r="B454" s="47"/>
      <c r="R454" s="47"/>
      <c r="X454" s="49"/>
      <c r="Y454" s="49"/>
      <c r="Z454" s="49"/>
      <c r="AA454" s="49"/>
    </row>
    <row r="455" spans="1:27" x14ac:dyDescent="0.3">
      <c r="A455" s="47"/>
      <c r="B455" s="47"/>
      <c r="R455" s="47"/>
      <c r="X455" s="49"/>
      <c r="Y455" s="49"/>
      <c r="Z455" s="49"/>
      <c r="AA455" s="49"/>
    </row>
    <row r="456" spans="1:27" x14ac:dyDescent="0.3">
      <c r="A456" s="47"/>
      <c r="B456" s="47"/>
      <c r="R456" s="47"/>
      <c r="X456" s="49"/>
      <c r="Y456" s="49"/>
      <c r="Z456" s="49"/>
      <c r="AA456" s="49"/>
    </row>
    <row r="457" spans="1:27" x14ac:dyDescent="0.3">
      <c r="A457" s="47"/>
      <c r="B457" s="47"/>
      <c r="R457" s="47"/>
      <c r="X457" s="49"/>
      <c r="Y457" s="49"/>
      <c r="Z457" s="49"/>
      <c r="AA457" s="49"/>
    </row>
    <row r="458" spans="1:27" x14ac:dyDescent="0.3">
      <c r="A458" s="47"/>
      <c r="B458" s="47"/>
      <c r="R458" s="47"/>
      <c r="X458" s="49"/>
      <c r="Y458" s="49"/>
      <c r="Z458" s="49"/>
      <c r="AA458" s="49"/>
    </row>
    <row r="459" spans="1:27" x14ac:dyDescent="0.3">
      <c r="A459" s="47"/>
      <c r="B459" s="47"/>
      <c r="R459" s="47"/>
      <c r="X459" s="49"/>
      <c r="Y459" s="49"/>
      <c r="Z459" s="49"/>
      <c r="AA459" s="49"/>
    </row>
    <row r="460" spans="1:27" x14ac:dyDescent="0.3">
      <c r="A460" s="47"/>
      <c r="B460" s="47"/>
      <c r="R460" s="47"/>
      <c r="X460" s="49"/>
      <c r="Y460" s="49"/>
      <c r="Z460" s="49"/>
      <c r="AA460" s="49"/>
    </row>
    <row r="461" spans="1:27" x14ac:dyDescent="0.3">
      <c r="A461" s="47"/>
      <c r="B461" s="47"/>
      <c r="R461" s="47"/>
      <c r="X461" s="49"/>
      <c r="Y461" s="49"/>
      <c r="Z461" s="49"/>
      <c r="AA461" s="49"/>
    </row>
    <row r="462" spans="1:27" x14ac:dyDescent="0.3">
      <c r="A462" s="47"/>
      <c r="B462" s="47"/>
      <c r="R462" s="47"/>
      <c r="X462" s="49"/>
      <c r="Y462" s="49"/>
      <c r="Z462" s="49"/>
      <c r="AA462" s="49"/>
    </row>
    <row r="463" spans="1:27" x14ac:dyDescent="0.3">
      <c r="A463" s="47"/>
      <c r="B463" s="47"/>
      <c r="R463" s="47"/>
      <c r="X463" s="49"/>
      <c r="Y463" s="49"/>
      <c r="Z463" s="49"/>
      <c r="AA463" s="49"/>
    </row>
    <row r="464" spans="1:27" x14ac:dyDescent="0.3">
      <c r="A464" s="47"/>
      <c r="B464" s="47"/>
      <c r="R464" s="47"/>
      <c r="X464" s="49"/>
      <c r="Y464" s="49"/>
      <c r="Z464" s="49"/>
      <c r="AA464" s="49"/>
    </row>
    <row r="465" spans="1:27" x14ac:dyDescent="0.3">
      <c r="A465" s="47"/>
      <c r="B465" s="47"/>
      <c r="R465" s="47"/>
      <c r="X465" s="49"/>
      <c r="Y465" s="49"/>
      <c r="Z465" s="49"/>
      <c r="AA465" s="49"/>
    </row>
    <row r="466" spans="1:27" x14ac:dyDescent="0.3">
      <c r="A466" s="47"/>
      <c r="B466" s="47"/>
      <c r="R466" s="47"/>
      <c r="X466" s="49"/>
      <c r="Y466" s="49"/>
      <c r="Z466" s="49"/>
      <c r="AA466" s="49"/>
    </row>
    <row r="467" spans="1:27" x14ac:dyDescent="0.3">
      <c r="A467" s="47"/>
      <c r="B467" s="47"/>
      <c r="R467" s="47"/>
      <c r="X467" s="49"/>
      <c r="Y467" s="49"/>
      <c r="Z467" s="49"/>
      <c r="AA467" s="49"/>
    </row>
    <row r="468" spans="1:27" x14ac:dyDescent="0.3">
      <c r="A468" s="47"/>
      <c r="B468" s="47"/>
      <c r="R468" s="47"/>
      <c r="X468" s="49"/>
      <c r="Y468" s="49"/>
      <c r="Z468" s="49"/>
      <c r="AA468" s="49"/>
    </row>
    <row r="469" spans="1:27" x14ac:dyDescent="0.3">
      <c r="A469" s="47"/>
      <c r="B469" s="47"/>
      <c r="R469" s="47"/>
      <c r="X469" s="49"/>
      <c r="Y469" s="49"/>
      <c r="Z469" s="49"/>
      <c r="AA469" s="49"/>
    </row>
    <row r="470" spans="1:27" x14ac:dyDescent="0.3">
      <c r="A470" s="47"/>
      <c r="B470" s="47"/>
      <c r="R470" s="47"/>
      <c r="X470" s="49"/>
      <c r="Y470" s="49"/>
      <c r="Z470" s="49"/>
      <c r="AA470" s="49"/>
    </row>
    <row r="471" spans="1:27" x14ac:dyDescent="0.3">
      <c r="A471" s="47"/>
      <c r="B471" s="47"/>
      <c r="R471" s="47"/>
      <c r="X471" s="49"/>
      <c r="Y471" s="49"/>
      <c r="Z471" s="49"/>
      <c r="AA471" s="49"/>
    </row>
    <row r="472" spans="1:27" x14ac:dyDescent="0.3">
      <c r="A472" s="47"/>
      <c r="B472" s="47"/>
      <c r="R472" s="47"/>
      <c r="X472" s="49"/>
      <c r="Y472" s="49"/>
      <c r="Z472" s="49"/>
      <c r="AA472" s="49"/>
    </row>
    <row r="473" spans="1:27" x14ac:dyDescent="0.3">
      <c r="A473" s="47"/>
      <c r="B473" s="47"/>
      <c r="R473" s="47"/>
      <c r="X473" s="49"/>
      <c r="Y473" s="49"/>
      <c r="Z473" s="49"/>
      <c r="AA473" s="49"/>
    </row>
    <row r="474" spans="1:27" x14ac:dyDescent="0.3">
      <c r="A474" s="47"/>
      <c r="B474" s="47"/>
      <c r="R474" s="47"/>
      <c r="X474" s="49"/>
      <c r="Y474" s="49"/>
      <c r="Z474" s="49"/>
      <c r="AA474" s="49"/>
    </row>
    <row r="475" spans="1:27" x14ac:dyDescent="0.3">
      <c r="A475" s="47"/>
      <c r="B475" s="47"/>
      <c r="R475" s="47"/>
      <c r="X475" s="49"/>
      <c r="Y475" s="49"/>
      <c r="Z475" s="49"/>
      <c r="AA475" s="49"/>
    </row>
    <row r="476" spans="1:27" x14ac:dyDescent="0.3">
      <c r="A476" s="47"/>
      <c r="B476" s="47"/>
      <c r="R476" s="47"/>
      <c r="X476" s="49"/>
      <c r="Y476" s="49"/>
      <c r="Z476" s="49"/>
      <c r="AA476" s="49"/>
    </row>
    <row r="477" spans="1:27" x14ac:dyDescent="0.3">
      <c r="A477" s="47"/>
      <c r="B477" s="47"/>
      <c r="R477" s="47"/>
      <c r="X477" s="49"/>
      <c r="Y477" s="49"/>
      <c r="Z477" s="49"/>
      <c r="AA477" s="49"/>
    </row>
    <row r="478" spans="1:27" x14ac:dyDescent="0.3">
      <c r="A478" s="47"/>
      <c r="B478" s="47"/>
      <c r="R478" s="47"/>
      <c r="X478" s="49"/>
      <c r="Y478" s="49"/>
      <c r="Z478" s="49"/>
      <c r="AA478" s="49"/>
    </row>
    <row r="479" spans="1:27" x14ac:dyDescent="0.3">
      <c r="A479" s="47"/>
      <c r="B479" s="47"/>
      <c r="R479" s="47"/>
      <c r="X479" s="49"/>
      <c r="Y479" s="49"/>
      <c r="Z479" s="49"/>
      <c r="AA479" s="49"/>
    </row>
    <row r="480" spans="1:27" x14ac:dyDescent="0.3">
      <c r="A480" s="47"/>
      <c r="B480" s="47"/>
      <c r="R480" s="47"/>
      <c r="X480" s="49"/>
      <c r="Y480" s="49"/>
      <c r="Z480" s="49"/>
      <c r="AA480" s="49"/>
    </row>
    <row r="481" spans="1:27" x14ac:dyDescent="0.3">
      <c r="A481" s="47"/>
      <c r="B481" s="47"/>
      <c r="R481" s="47"/>
      <c r="X481" s="49"/>
      <c r="Y481" s="49"/>
      <c r="Z481" s="49"/>
      <c r="AA481" s="49"/>
    </row>
    <row r="482" spans="1:27" x14ac:dyDescent="0.3">
      <c r="A482" s="47"/>
      <c r="B482" s="47"/>
      <c r="R482" s="47"/>
      <c r="X482" s="49"/>
      <c r="Y482" s="49"/>
      <c r="Z482" s="49"/>
      <c r="AA482" s="49"/>
    </row>
    <row r="483" spans="1:27" x14ac:dyDescent="0.3">
      <c r="A483" s="47"/>
      <c r="B483" s="47"/>
      <c r="R483" s="47"/>
      <c r="X483" s="49"/>
      <c r="Y483" s="49"/>
      <c r="Z483" s="49"/>
      <c r="AA483" s="49"/>
    </row>
    <row r="484" spans="1:27" x14ac:dyDescent="0.3">
      <c r="A484" s="47"/>
      <c r="B484" s="47"/>
      <c r="R484" s="47"/>
      <c r="X484" s="49"/>
      <c r="Y484" s="49"/>
      <c r="Z484" s="49"/>
      <c r="AA484" s="49"/>
    </row>
    <row r="485" spans="1:27" x14ac:dyDescent="0.3">
      <c r="A485" s="47"/>
      <c r="B485" s="47"/>
      <c r="R485" s="47"/>
      <c r="X485" s="49"/>
      <c r="Y485" s="49"/>
      <c r="Z485" s="49"/>
      <c r="AA485" s="49"/>
    </row>
    <row r="486" spans="1:27" x14ac:dyDescent="0.3">
      <c r="A486" s="47"/>
      <c r="B486" s="47"/>
      <c r="R486" s="47"/>
      <c r="X486" s="49"/>
      <c r="Y486" s="49"/>
      <c r="Z486" s="49"/>
      <c r="AA486" s="49"/>
    </row>
    <row r="487" spans="1:27" x14ac:dyDescent="0.3">
      <c r="A487" s="47"/>
      <c r="B487" s="47"/>
      <c r="R487" s="47"/>
      <c r="X487" s="49"/>
      <c r="Y487" s="49"/>
      <c r="Z487" s="49"/>
      <c r="AA487" s="49"/>
    </row>
    <row r="488" spans="1:27" x14ac:dyDescent="0.3">
      <c r="A488" s="47"/>
      <c r="B488" s="47"/>
      <c r="R488" s="47"/>
      <c r="X488" s="49"/>
      <c r="Y488" s="49"/>
      <c r="Z488" s="49"/>
      <c r="AA488" s="49"/>
    </row>
    <row r="489" spans="1:27" x14ac:dyDescent="0.3">
      <c r="A489" s="47"/>
      <c r="B489" s="47"/>
      <c r="R489" s="47"/>
      <c r="X489" s="49"/>
      <c r="Y489" s="49"/>
      <c r="Z489" s="49"/>
      <c r="AA489" s="49"/>
    </row>
    <row r="490" spans="1:27" x14ac:dyDescent="0.3">
      <c r="A490" s="47"/>
      <c r="B490" s="47"/>
      <c r="R490" s="47"/>
      <c r="X490" s="49"/>
      <c r="Y490" s="49"/>
      <c r="Z490" s="49"/>
      <c r="AA490" s="49"/>
    </row>
    <row r="491" spans="1:27" x14ac:dyDescent="0.3">
      <c r="A491" s="47"/>
      <c r="B491" s="47"/>
      <c r="R491" s="47"/>
      <c r="X491" s="49"/>
      <c r="Y491" s="49"/>
      <c r="Z491" s="49"/>
      <c r="AA491" s="49"/>
    </row>
    <row r="492" spans="1:27" x14ac:dyDescent="0.3">
      <c r="A492" s="47"/>
      <c r="B492" s="47"/>
      <c r="R492" s="47"/>
      <c r="X492" s="49"/>
      <c r="Y492" s="49"/>
      <c r="Z492" s="49"/>
      <c r="AA492" s="49"/>
    </row>
    <row r="493" spans="1:27" x14ac:dyDescent="0.3">
      <c r="A493" s="47"/>
      <c r="B493" s="47"/>
      <c r="R493" s="47"/>
      <c r="X493" s="49"/>
      <c r="Y493" s="49"/>
      <c r="Z493" s="49"/>
      <c r="AA493" s="49"/>
    </row>
    <row r="494" spans="1:27" x14ac:dyDescent="0.3">
      <c r="A494" s="47"/>
      <c r="B494" s="47"/>
      <c r="R494" s="47"/>
      <c r="X494" s="49"/>
      <c r="Y494" s="49"/>
      <c r="Z494" s="49"/>
      <c r="AA494" s="49"/>
    </row>
    <row r="495" spans="1:27" x14ac:dyDescent="0.3">
      <c r="A495" s="47"/>
      <c r="B495" s="47"/>
      <c r="R495" s="47"/>
      <c r="X495" s="49"/>
      <c r="Y495" s="49"/>
      <c r="Z495" s="49"/>
      <c r="AA495" s="49"/>
    </row>
    <row r="496" spans="1:27" x14ac:dyDescent="0.3">
      <c r="A496" s="47"/>
      <c r="B496" s="47"/>
      <c r="R496" s="47"/>
      <c r="X496" s="49"/>
      <c r="Y496" s="49"/>
      <c r="Z496" s="49"/>
      <c r="AA496" s="49"/>
    </row>
    <row r="497" spans="1:27" x14ac:dyDescent="0.3">
      <c r="A497" s="47"/>
      <c r="B497" s="47"/>
      <c r="R497" s="47"/>
      <c r="X497" s="49"/>
      <c r="Y497" s="49"/>
      <c r="Z497" s="49"/>
      <c r="AA497" s="49"/>
    </row>
    <row r="498" spans="1:27" x14ac:dyDescent="0.3">
      <c r="A498" s="47"/>
      <c r="B498" s="47"/>
      <c r="R498" s="47"/>
      <c r="X498" s="49"/>
      <c r="Y498" s="49"/>
      <c r="Z498" s="49"/>
      <c r="AA498" s="49"/>
    </row>
    <row r="499" spans="1:27" x14ac:dyDescent="0.3">
      <c r="A499" s="47"/>
      <c r="B499" s="47"/>
      <c r="R499" s="47"/>
      <c r="X499" s="49"/>
      <c r="Y499" s="49"/>
      <c r="Z499" s="49"/>
      <c r="AA499" s="49"/>
    </row>
    <row r="500" spans="1:27" x14ac:dyDescent="0.3">
      <c r="A500" s="47"/>
      <c r="B500" s="47"/>
      <c r="R500" s="47"/>
      <c r="X500" s="49"/>
      <c r="Y500" s="49"/>
      <c r="Z500" s="49"/>
      <c r="AA500" s="49"/>
    </row>
    <row r="501" spans="1:27" x14ac:dyDescent="0.3">
      <c r="A501" s="47"/>
      <c r="B501" s="47"/>
      <c r="R501" s="47"/>
      <c r="X501" s="49"/>
      <c r="Y501" s="49"/>
      <c r="Z501" s="49"/>
      <c r="AA501" s="49"/>
    </row>
    <row r="502" spans="1:27" x14ac:dyDescent="0.3">
      <c r="A502" s="47"/>
      <c r="B502" s="47"/>
      <c r="R502" s="47"/>
      <c r="X502" s="49"/>
      <c r="Y502" s="49"/>
      <c r="Z502" s="49"/>
      <c r="AA502" s="49"/>
    </row>
    <row r="503" spans="1:27" x14ac:dyDescent="0.3">
      <c r="A503" s="47"/>
      <c r="B503" s="47"/>
      <c r="R503" s="47"/>
      <c r="X503" s="49"/>
      <c r="Y503" s="49"/>
      <c r="Z503" s="49"/>
      <c r="AA503" s="49"/>
    </row>
    <row r="504" spans="1:27" x14ac:dyDescent="0.3">
      <c r="A504" s="47"/>
      <c r="B504" s="47"/>
      <c r="R504" s="47"/>
      <c r="X504" s="49"/>
      <c r="Y504" s="49"/>
      <c r="Z504" s="49"/>
      <c r="AA504" s="49"/>
    </row>
    <row r="505" spans="1:27" x14ac:dyDescent="0.3">
      <c r="A505" s="47"/>
      <c r="B505" s="47"/>
      <c r="R505" s="47"/>
      <c r="X505" s="49"/>
      <c r="Y505" s="49"/>
      <c r="Z505" s="49"/>
      <c r="AA505" s="49"/>
    </row>
    <row r="506" spans="1:27" x14ac:dyDescent="0.3">
      <c r="A506" s="47"/>
      <c r="B506" s="47"/>
      <c r="R506" s="47"/>
      <c r="X506" s="49"/>
      <c r="Y506" s="49"/>
      <c r="Z506" s="49"/>
      <c r="AA506" s="49"/>
    </row>
    <row r="507" spans="1:27" x14ac:dyDescent="0.3">
      <c r="A507" s="47"/>
      <c r="B507" s="47"/>
      <c r="R507" s="47"/>
      <c r="X507" s="49"/>
      <c r="Y507" s="49"/>
      <c r="Z507" s="49"/>
      <c r="AA507" s="49"/>
    </row>
    <row r="508" spans="1:27" x14ac:dyDescent="0.3">
      <c r="A508" s="47"/>
      <c r="B508" s="47"/>
      <c r="R508" s="47"/>
      <c r="X508" s="49"/>
      <c r="Y508" s="49"/>
      <c r="Z508" s="49"/>
      <c r="AA508" s="49"/>
    </row>
    <row r="509" spans="1:27" x14ac:dyDescent="0.3">
      <c r="A509" s="47"/>
      <c r="B509" s="47"/>
      <c r="R509" s="47"/>
      <c r="X509" s="49"/>
      <c r="Y509" s="49"/>
      <c r="Z509" s="49"/>
      <c r="AA509" s="49"/>
    </row>
    <row r="510" spans="1:27" x14ac:dyDescent="0.3">
      <c r="A510" s="47"/>
      <c r="B510" s="47"/>
      <c r="R510" s="47"/>
      <c r="X510" s="49"/>
      <c r="Y510" s="49"/>
      <c r="Z510" s="49"/>
      <c r="AA510" s="49"/>
    </row>
    <row r="511" spans="1:27" x14ac:dyDescent="0.3">
      <c r="A511" s="47"/>
      <c r="B511" s="47"/>
      <c r="R511" s="47"/>
      <c r="X511" s="49"/>
      <c r="Y511" s="49"/>
      <c r="Z511" s="49"/>
      <c r="AA511" s="49"/>
    </row>
    <row r="512" spans="1:27" x14ac:dyDescent="0.3">
      <c r="A512" s="47"/>
      <c r="B512" s="47"/>
      <c r="R512" s="47"/>
      <c r="X512" s="49"/>
      <c r="Y512" s="49"/>
      <c r="Z512" s="49"/>
      <c r="AA512" s="49"/>
    </row>
    <row r="513" spans="1:27" x14ac:dyDescent="0.3">
      <c r="A513" s="47"/>
      <c r="B513" s="47"/>
      <c r="R513" s="47"/>
      <c r="X513" s="49"/>
      <c r="Y513" s="49"/>
      <c r="Z513" s="49"/>
      <c r="AA513" s="49"/>
    </row>
    <row r="514" spans="1:27" x14ac:dyDescent="0.3">
      <c r="A514" s="47"/>
      <c r="B514" s="47"/>
      <c r="R514" s="47"/>
      <c r="X514" s="49"/>
      <c r="Y514" s="49"/>
      <c r="Z514" s="49"/>
      <c r="AA514" s="49"/>
    </row>
    <row r="515" spans="1:27" x14ac:dyDescent="0.3">
      <c r="A515" s="47"/>
      <c r="B515" s="47"/>
      <c r="R515" s="47"/>
      <c r="X515" s="49"/>
      <c r="Y515" s="49"/>
      <c r="Z515" s="49"/>
      <c r="AA515" s="49"/>
    </row>
    <row r="516" spans="1:27" x14ac:dyDescent="0.3">
      <c r="A516" s="47"/>
      <c r="B516" s="47"/>
      <c r="R516" s="47"/>
      <c r="X516" s="49"/>
      <c r="Y516" s="49"/>
      <c r="Z516" s="49"/>
      <c r="AA516" s="49"/>
    </row>
    <row r="517" spans="1:27" x14ac:dyDescent="0.3">
      <c r="A517" s="47"/>
      <c r="B517" s="47"/>
      <c r="R517" s="47"/>
      <c r="X517" s="49"/>
      <c r="Y517" s="49"/>
      <c r="Z517" s="49"/>
      <c r="AA517" s="49"/>
    </row>
    <row r="518" spans="1:27" x14ac:dyDescent="0.3">
      <c r="A518" s="47"/>
      <c r="B518" s="47"/>
      <c r="R518" s="47"/>
      <c r="X518" s="49"/>
      <c r="Y518" s="49"/>
      <c r="Z518" s="49"/>
      <c r="AA518" s="49"/>
    </row>
    <row r="519" spans="1:27" x14ac:dyDescent="0.3">
      <c r="A519" s="47"/>
      <c r="B519" s="47"/>
      <c r="R519" s="47"/>
      <c r="X519" s="49"/>
      <c r="Y519" s="49"/>
      <c r="Z519" s="49"/>
      <c r="AA519" s="49"/>
    </row>
    <row r="520" spans="1:27" x14ac:dyDescent="0.3">
      <c r="A520" s="47"/>
      <c r="B520" s="47"/>
      <c r="R520" s="47"/>
      <c r="X520" s="49"/>
      <c r="Y520" s="49"/>
      <c r="Z520" s="49"/>
      <c r="AA520" s="49"/>
    </row>
    <row r="521" spans="1:27" x14ac:dyDescent="0.3">
      <c r="A521" s="47"/>
      <c r="B521" s="47"/>
      <c r="R521" s="47"/>
      <c r="X521" s="49"/>
      <c r="Y521" s="49"/>
      <c r="Z521" s="49"/>
      <c r="AA521" s="49"/>
    </row>
    <row r="522" spans="1:27" x14ac:dyDescent="0.3">
      <c r="A522" s="47"/>
      <c r="B522" s="47"/>
      <c r="R522" s="47"/>
      <c r="X522" s="49"/>
      <c r="Y522" s="49"/>
      <c r="Z522" s="49"/>
      <c r="AA522" s="49"/>
    </row>
    <row r="523" spans="1:27" x14ac:dyDescent="0.3">
      <c r="A523" s="47"/>
      <c r="B523" s="47"/>
      <c r="R523" s="47"/>
      <c r="X523" s="49"/>
      <c r="Y523" s="49"/>
      <c r="Z523" s="49"/>
      <c r="AA523" s="49"/>
    </row>
    <row r="524" spans="1:27" x14ac:dyDescent="0.3">
      <c r="A524" s="47"/>
      <c r="B524" s="47"/>
      <c r="R524" s="47"/>
      <c r="X524" s="49"/>
      <c r="Y524" s="49"/>
      <c r="Z524" s="49"/>
      <c r="AA524" s="49"/>
    </row>
    <row r="525" spans="1:27" x14ac:dyDescent="0.3">
      <c r="A525" s="47"/>
      <c r="B525" s="47"/>
      <c r="R525" s="47"/>
      <c r="X525" s="49"/>
      <c r="Y525" s="49"/>
      <c r="Z525" s="49"/>
      <c r="AA525" s="49"/>
    </row>
    <row r="526" spans="1:27" x14ac:dyDescent="0.3">
      <c r="A526" s="47"/>
      <c r="B526" s="47"/>
      <c r="R526" s="47"/>
      <c r="X526" s="49"/>
      <c r="Y526" s="49"/>
      <c r="Z526" s="49"/>
      <c r="AA526" s="49"/>
    </row>
    <row r="527" spans="1:27" x14ac:dyDescent="0.3">
      <c r="A527" s="47"/>
      <c r="B527" s="47"/>
      <c r="R527" s="47"/>
      <c r="X527" s="49"/>
      <c r="Y527" s="49"/>
      <c r="Z527" s="49"/>
      <c r="AA527" s="49"/>
    </row>
    <row r="528" spans="1:27" x14ac:dyDescent="0.3">
      <c r="A528" s="47"/>
      <c r="B528" s="47"/>
      <c r="R528" s="47"/>
      <c r="X528" s="49"/>
      <c r="Y528" s="49"/>
      <c r="Z528" s="49"/>
      <c r="AA528" s="49"/>
    </row>
    <row r="529" spans="1:27" x14ac:dyDescent="0.3">
      <c r="A529" s="47"/>
      <c r="B529" s="47"/>
      <c r="R529" s="47"/>
      <c r="X529" s="49"/>
      <c r="Y529" s="49"/>
      <c r="Z529" s="49"/>
      <c r="AA529" s="49"/>
    </row>
    <row r="530" spans="1:27" x14ac:dyDescent="0.3">
      <c r="A530" s="47"/>
      <c r="B530" s="47"/>
      <c r="R530" s="47"/>
      <c r="X530" s="49"/>
      <c r="Y530" s="49"/>
      <c r="Z530" s="49"/>
      <c r="AA530" s="49"/>
    </row>
    <row r="531" spans="1:27" x14ac:dyDescent="0.3">
      <c r="A531" s="47"/>
      <c r="B531" s="47"/>
      <c r="R531" s="47"/>
      <c r="X531" s="49"/>
      <c r="Y531" s="49"/>
      <c r="Z531" s="49"/>
      <c r="AA531" s="49"/>
    </row>
    <row r="532" spans="1:27" x14ac:dyDescent="0.3">
      <c r="A532" s="47"/>
      <c r="B532" s="47"/>
      <c r="R532" s="47"/>
      <c r="X532" s="49"/>
      <c r="Y532" s="49"/>
      <c r="Z532" s="49"/>
      <c r="AA532" s="49"/>
    </row>
    <row r="533" spans="1:27" x14ac:dyDescent="0.3">
      <c r="A533" s="47"/>
      <c r="B533" s="47"/>
      <c r="R533" s="47"/>
      <c r="X533" s="49"/>
      <c r="Y533" s="49"/>
      <c r="Z533" s="49"/>
      <c r="AA533" s="49"/>
    </row>
    <row r="534" spans="1:27" x14ac:dyDescent="0.3">
      <c r="A534" s="47"/>
      <c r="B534" s="47"/>
      <c r="R534" s="47"/>
      <c r="X534" s="49"/>
      <c r="Y534" s="49"/>
      <c r="Z534" s="49"/>
      <c r="AA534" s="49"/>
    </row>
    <row r="535" spans="1:27" x14ac:dyDescent="0.3">
      <c r="A535" s="47"/>
      <c r="B535" s="47"/>
      <c r="R535" s="47"/>
      <c r="X535" s="49"/>
      <c r="Y535" s="49"/>
      <c r="Z535" s="49"/>
      <c r="AA535" s="49"/>
    </row>
    <row r="536" spans="1:27" x14ac:dyDescent="0.3">
      <c r="A536" s="47"/>
      <c r="B536" s="47"/>
      <c r="R536" s="47"/>
      <c r="X536" s="49"/>
      <c r="Y536" s="49"/>
      <c r="Z536" s="49"/>
      <c r="AA536" s="49"/>
    </row>
    <row r="537" spans="1:27" x14ac:dyDescent="0.3">
      <c r="A537" s="47"/>
      <c r="B537" s="47"/>
      <c r="R537" s="47"/>
      <c r="X537" s="49"/>
      <c r="Y537" s="49"/>
      <c r="Z537" s="49"/>
      <c r="AA537" s="49"/>
    </row>
    <row r="538" spans="1:27" x14ac:dyDescent="0.3">
      <c r="A538" s="47"/>
      <c r="B538" s="47"/>
      <c r="R538" s="47"/>
      <c r="X538" s="49"/>
      <c r="Y538" s="49"/>
      <c r="Z538" s="49"/>
      <c r="AA538" s="49"/>
    </row>
    <row r="539" spans="1:27" x14ac:dyDescent="0.3">
      <c r="A539" s="47"/>
      <c r="B539" s="47"/>
      <c r="R539" s="47"/>
      <c r="X539" s="49"/>
      <c r="Y539" s="49"/>
      <c r="Z539" s="49"/>
      <c r="AA539" s="49"/>
    </row>
    <row r="540" spans="1:27" x14ac:dyDescent="0.3">
      <c r="A540" s="47"/>
      <c r="B540" s="47"/>
      <c r="R540" s="47"/>
      <c r="X540" s="49"/>
      <c r="Y540" s="49"/>
      <c r="Z540" s="49"/>
      <c r="AA540" s="49"/>
    </row>
    <row r="541" spans="1:27" x14ac:dyDescent="0.3">
      <c r="A541" s="47"/>
      <c r="B541" s="47"/>
      <c r="R541" s="47"/>
      <c r="X541" s="49"/>
      <c r="Y541" s="49"/>
      <c r="Z541" s="49"/>
      <c r="AA541" s="49"/>
    </row>
    <row r="542" spans="1:27" x14ac:dyDescent="0.3">
      <c r="A542" s="47"/>
      <c r="B542" s="47"/>
      <c r="R542" s="47"/>
      <c r="X542" s="49"/>
      <c r="Y542" s="49"/>
      <c r="Z542" s="49"/>
      <c r="AA542" s="49"/>
    </row>
    <row r="543" spans="1:27" x14ac:dyDescent="0.3">
      <c r="A543" s="47"/>
      <c r="B543" s="47"/>
      <c r="R543" s="47"/>
      <c r="X543" s="49"/>
      <c r="Y543" s="49"/>
      <c r="Z543" s="49"/>
      <c r="AA543" s="49"/>
    </row>
    <row r="544" spans="1:27" x14ac:dyDescent="0.3">
      <c r="A544" s="47"/>
      <c r="B544" s="47"/>
      <c r="R544" s="47"/>
      <c r="X544" s="49"/>
      <c r="Y544" s="49"/>
      <c r="Z544" s="49"/>
      <c r="AA544" s="49"/>
    </row>
    <row r="545" spans="1:27" x14ac:dyDescent="0.3">
      <c r="A545" s="47"/>
      <c r="B545" s="47"/>
      <c r="R545" s="47"/>
      <c r="X545" s="49"/>
      <c r="Y545" s="49"/>
      <c r="Z545" s="49"/>
      <c r="AA545" s="49"/>
    </row>
    <row r="546" spans="1:27" x14ac:dyDescent="0.3">
      <c r="A546" s="47"/>
      <c r="B546" s="47"/>
      <c r="R546" s="47"/>
      <c r="X546" s="49"/>
      <c r="Y546" s="49"/>
      <c r="Z546" s="49"/>
      <c r="AA546" s="49"/>
    </row>
    <row r="547" spans="1:27" x14ac:dyDescent="0.3">
      <c r="A547" s="47"/>
      <c r="B547" s="47"/>
      <c r="R547" s="47"/>
      <c r="X547" s="49"/>
      <c r="Y547" s="49"/>
      <c r="Z547" s="49"/>
      <c r="AA547" s="49"/>
    </row>
    <row r="548" spans="1:27" x14ac:dyDescent="0.3">
      <c r="A548" s="47"/>
      <c r="B548" s="47"/>
      <c r="R548" s="47"/>
      <c r="X548" s="49"/>
      <c r="Y548" s="49"/>
      <c r="Z548" s="49"/>
      <c r="AA548" s="49"/>
    </row>
    <row r="549" spans="1:27" x14ac:dyDescent="0.3">
      <c r="A549" s="47"/>
      <c r="B549" s="47"/>
      <c r="R549" s="47"/>
      <c r="X549" s="49"/>
      <c r="Y549" s="49"/>
      <c r="Z549" s="49"/>
      <c r="AA549" s="49"/>
    </row>
    <row r="550" spans="1:27" x14ac:dyDescent="0.3">
      <c r="A550" s="47"/>
      <c r="B550" s="47"/>
      <c r="R550" s="47"/>
      <c r="X550" s="49"/>
      <c r="Y550" s="49"/>
      <c r="Z550" s="49"/>
      <c r="AA550" s="49"/>
    </row>
    <row r="551" spans="1:27" x14ac:dyDescent="0.3">
      <c r="A551" s="47"/>
      <c r="B551" s="47"/>
      <c r="R551" s="47"/>
      <c r="X551" s="49"/>
      <c r="Y551" s="49"/>
      <c r="Z551" s="49"/>
      <c r="AA551" s="49"/>
    </row>
    <row r="552" spans="1:27" x14ac:dyDescent="0.3">
      <c r="A552" s="47"/>
      <c r="B552" s="47"/>
      <c r="R552" s="47"/>
      <c r="X552" s="49"/>
      <c r="Y552" s="49"/>
      <c r="Z552" s="49"/>
      <c r="AA552" s="49"/>
    </row>
    <row r="553" spans="1:27" x14ac:dyDescent="0.3">
      <c r="A553" s="47"/>
      <c r="B553" s="47"/>
      <c r="R553" s="47"/>
      <c r="X553" s="49"/>
      <c r="Y553" s="49"/>
      <c r="Z553" s="49"/>
      <c r="AA553" s="49"/>
    </row>
    <row r="554" spans="1:27" x14ac:dyDescent="0.3">
      <c r="A554" s="47"/>
      <c r="B554" s="47"/>
      <c r="R554" s="47"/>
      <c r="X554" s="49"/>
      <c r="Y554" s="49"/>
      <c r="Z554" s="49"/>
      <c r="AA554" s="49"/>
    </row>
    <row r="555" spans="1:27" x14ac:dyDescent="0.3">
      <c r="A555" s="47"/>
      <c r="B555" s="47"/>
      <c r="R555" s="47"/>
      <c r="X555" s="49"/>
      <c r="Y555" s="49"/>
      <c r="Z555" s="49"/>
      <c r="AA555" s="49"/>
    </row>
    <row r="556" spans="1:27" x14ac:dyDescent="0.3">
      <c r="A556" s="47"/>
      <c r="B556" s="47"/>
      <c r="R556" s="47"/>
      <c r="X556" s="49"/>
      <c r="Y556" s="49"/>
      <c r="Z556" s="49"/>
      <c r="AA556" s="49"/>
    </row>
    <row r="557" spans="1:27" x14ac:dyDescent="0.3">
      <c r="A557" s="47"/>
      <c r="B557" s="47"/>
      <c r="R557" s="47"/>
      <c r="X557" s="49"/>
      <c r="Y557" s="49"/>
      <c r="Z557" s="49"/>
      <c r="AA557" s="49"/>
    </row>
    <row r="558" spans="1:27" x14ac:dyDescent="0.3">
      <c r="A558" s="47"/>
      <c r="B558" s="47"/>
      <c r="R558" s="47"/>
      <c r="X558" s="49"/>
      <c r="Y558" s="49"/>
      <c r="Z558" s="49"/>
      <c r="AA558" s="49"/>
    </row>
    <row r="559" spans="1:27" x14ac:dyDescent="0.3">
      <c r="A559" s="47"/>
      <c r="B559" s="47"/>
      <c r="R559" s="47"/>
      <c r="X559" s="49"/>
      <c r="Y559" s="49"/>
      <c r="Z559" s="49"/>
      <c r="AA559" s="49"/>
    </row>
    <row r="560" spans="1:27" x14ac:dyDescent="0.3">
      <c r="A560" s="47"/>
      <c r="B560" s="47"/>
      <c r="R560" s="47"/>
      <c r="X560" s="49"/>
      <c r="Y560" s="49"/>
      <c r="Z560" s="49"/>
      <c r="AA560" s="49"/>
    </row>
    <row r="561" spans="1:27" x14ac:dyDescent="0.3">
      <c r="A561" s="47"/>
      <c r="B561" s="47"/>
      <c r="R561" s="47"/>
      <c r="X561" s="49"/>
      <c r="Y561" s="49"/>
      <c r="Z561" s="49"/>
      <c r="AA561" s="49"/>
    </row>
    <row r="562" spans="1:27" x14ac:dyDescent="0.3">
      <c r="A562" s="47"/>
      <c r="B562" s="47"/>
      <c r="R562" s="47"/>
      <c r="X562" s="49"/>
      <c r="Y562" s="49"/>
      <c r="Z562" s="49"/>
      <c r="AA562" s="49"/>
    </row>
    <row r="563" spans="1:27" x14ac:dyDescent="0.3">
      <c r="A563" s="47"/>
      <c r="B563" s="47"/>
      <c r="R563" s="47"/>
      <c r="X563" s="49"/>
      <c r="Y563" s="49"/>
      <c r="Z563" s="49"/>
      <c r="AA563" s="49"/>
    </row>
    <row r="564" spans="1:27" x14ac:dyDescent="0.3">
      <c r="A564" s="47"/>
      <c r="B564" s="47"/>
      <c r="R564" s="47"/>
      <c r="X564" s="49"/>
      <c r="Y564" s="49"/>
      <c r="Z564" s="49"/>
      <c r="AA564" s="49"/>
    </row>
    <row r="565" spans="1:27" x14ac:dyDescent="0.3">
      <c r="A565" s="47"/>
      <c r="B565" s="47"/>
      <c r="R565" s="47"/>
      <c r="X565" s="49"/>
      <c r="Y565" s="49"/>
      <c r="Z565" s="49"/>
      <c r="AA565" s="49"/>
    </row>
    <row r="566" spans="1:27" x14ac:dyDescent="0.3">
      <c r="A566" s="47"/>
      <c r="B566" s="47"/>
      <c r="R566" s="47"/>
      <c r="X566" s="49"/>
      <c r="Y566" s="49"/>
      <c r="Z566" s="49"/>
      <c r="AA566" s="49"/>
    </row>
    <row r="567" spans="1:27" x14ac:dyDescent="0.3">
      <c r="A567" s="47"/>
      <c r="B567" s="47"/>
      <c r="R567" s="47"/>
      <c r="X567" s="49"/>
      <c r="Y567" s="49"/>
      <c r="Z567" s="49"/>
      <c r="AA567" s="49"/>
    </row>
    <row r="568" spans="1:27" x14ac:dyDescent="0.3">
      <c r="A568" s="47"/>
      <c r="B568" s="47"/>
      <c r="R568" s="47"/>
      <c r="X568" s="49"/>
      <c r="Y568" s="49"/>
      <c r="Z568" s="49"/>
      <c r="AA568" s="49"/>
    </row>
    <row r="569" spans="1:27" x14ac:dyDescent="0.3">
      <c r="A569" s="47"/>
      <c r="B569" s="47"/>
      <c r="R569" s="47"/>
      <c r="X569" s="49"/>
      <c r="Y569" s="49"/>
      <c r="Z569" s="49"/>
      <c r="AA569" s="49"/>
    </row>
    <row r="570" spans="1:27" x14ac:dyDescent="0.3">
      <c r="A570" s="47"/>
      <c r="B570" s="47"/>
      <c r="R570" s="47"/>
      <c r="X570" s="49"/>
      <c r="Y570" s="49"/>
      <c r="Z570" s="49"/>
      <c r="AA570" s="49"/>
    </row>
    <row r="571" spans="1:27" x14ac:dyDescent="0.3">
      <c r="A571" s="47"/>
      <c r="B571" s="47"/>
      <c r="R571" s="47"/>
      <c r="X571" s="49"/>
      <c r="Y571" s="49"/>
      <c r="Z571" s="49"/>
      <c r="AA571" s="49"/>
    </row>
    <row r="572" spans="1:27" x14ac:dyDescent="0.3">
      <c r="A572" s="47"/>
      <c r="B572" s="47"/>
      <c r="R572" s="47"/>
      <c r="X572" s="49"/>
      <c r="Y572" s="49"/>
      <c r="Z572" s="49"/>
      <c r="AA572" s="49"/>
    </row>
    <row r="573" spans="1:27" x14ac:dyDescent="0.3">
      <c r="A573" s="47"/>
      <c r="B573" s="47"/>
      <c r="R573" s="47"/>
      <c r="X573" s="49"/>
      <c r="Y573" s="49"/>
      <c r="Z573" s="49"/>
      <c r="AA573" s="49"/>
    </row>
    <row r="574" spans="1:27" x14ac:dyDescent="0.3">
      <c r="A574" s="47"/>
      <c r="B574" s="47"/>
      <c r="R574" s="47"/>
      <c r="X574" s="49"/>
      <c r="Y574" s="49"/>
      <c r="Z574" s="49"/>
      <c r="AA574" s="49"/>
    </row>
    <row r="575" spans="1:27" x14ac:dyDescent="0.3">
      <c r="A575" s="47"/>
      <c r="B575" s="47"/>
      <c r="R575" s="47"/>
      <c r="X575" s="49"/>
      <c r="Y575" s="49"/>
      <c r="Z575" s="49"/>
      <c r="AA575" s="49"/>
    </row>
    <row r="576" spans="1:27" x14ac:dyDescent="0.3">
      <c r="A576" s="47"/>
      <c r="B576" s="47"/>
      <c r="R576" s="47"/>
      <c r="X576" s="49"/>
      <c r="Y576" s="49"/>
      <c r="Z576" s="49"/>
      <c r="AA576" s="49"/>
    </row>
    <row r="577" spans="1:27" x14ac:dyDescent="0.3">
      <c r="A577" s="47"/>
      <c r="B577" s="47"/>
      <c r="R577" s="47"/>
      <c r="X577" s="49"/>
      <c r="Y577" s="49"/>
      <c r="Z577" s="49"/>
      <c r="AA577" s="49"/>
    </row>
    <row r="578" spans="1:27" x14ac:dyDescent="0.3">
      <c r="A578" s="47"/>
      <c r="B578" s="47"/>
      <c r="R578" s="47"/>
      <c r="X578" s="49"/>
      <c r="Y578" s="49"/>
      <c r="Z578" s="49"/>
      <c r="AA578" s="49"/>
    </row>
    <row r="579" spans="1:27" x14ac:dyDescent="0.3">
      <c r="A579" s="47"/>
      <c r="B579" s="47"/>
      <c r="R579" s="47"/>
      <c r="X579" s="49"/>
      <c r="Y579" s="49"/>
      <c r="Z579" s="49"/>
      <c r="AA579" s="49"/>
    </row>
    <row r="580" spans="1:27" x14ac:dyDescent="0.3">
      <c r="A580" s="47"/>
      <c r="B580" s="47"/>
      <c r="R580" s="47"/>
      <c r="X580" s="49"/>
      <c r="Y580" s="49"/>
      <c r="Z580" s="49"/>
      <c r="AA580" s="49"/>
    </row>
    <row r="581" spans="1:27" x14ac:dyDescent="0.3">
      <c r="A581" s="47"/>
      <c r="B581" s="47"/>
      <c r="R581" s="47"/>
      <c r="X581" s="49"/>
      <c r="Y581" s="49"/>
      <c r="Z581" s="49"/>
      <c r="AA581" s="49"/>
    </row>
    <row r="582" spans="1:27" x14ac:dyDescent="0.3">
      <c r="A582" s="47"/>
      <c r="B582" s="47"/>
      <c r="R582" s="47"/>
      <c r="X582" s="49"/>
      <c r="Y582" s="49"/>
      <c r="Z582" s="49"/>
      <c r="AA582" s="49"/>
    </row>
    <row r="583" spans="1:27" x14ac:dyDescent="0.3">
      <c r="A583" s="47"/>
      <c r="B583" s="47"/>
      <c r="R583" s="47"/>
      <c r="X583" s="49"/>
      <c r="Y583" s="49"/>
      <c r="Z583" s="49"/>
      <c r="AA583" s="49"/>
    </row>
    <row r="584" spans="1:27" x14ac:dyDescent="0.3">
      <c r="A584" s="47"/>
      <c r="B584" s="47"/>
      <c r="R584" s="47"/>
      <c r="X584" s="49"/>
      <c r="Y584" s="49"/>
      <c r="Z584" s="49"/>
      <c r="AA584" s="49"/>
    </row>
    <row r="585" spans="1:27" x14ac:dyDescent="0.3">
      <c r="A585" s="47"/>
      <c r="B585" s="47"/>
      <c r="R585" s="47"/>
      <c r="X585" s="49"/>
      <c r="Y585" s="49"/>
      <c r="Z585" s="49"/>
      <c r="AA585" s="49"/>
    </row>
    <row r="586" spans="1:27" x14ac:dyDescent="0.3">
      <c r="A586" s="47"/>
      <c r="B586" s="47"/>
      <c r="R586" s="47"/>
      <c r="X586" s="49"/>
      <c r="Y586" s="49"/>
      <c r="Z586" s="49"/>
      <c r="AA586" s="49"/>
    </row>
    <row r="587" spans="1:27" x14ac:dyDescent="0.3">
      <c r="A587" s="47"/>
      <c r="B587" s="47"/>
      <c r="R587" s="47"/>
      <c r="X587" s="49"/>
      <c r="Y587" s="49"/>
      <c r="Z587" s="49"/>
      <c r="AA587" s="49"/>
    </row>
    <row r="588" spans="1:27" x14ac:dyDescent="0.3">
      <c r="A588" s="47"/>
      <c r="B588" s="47"/>
      <c r="R588" s="47"/>
      <c r="X588" s="49"/>
      <c r="Y588" s="49"/>
      <c r="Z588" s="49"/>
      <c r="AA588" s="49"/>
    </row>
    <row r="589" spans="1:27" x14ac:dyDescent="0.3">
      <c r="A589" s="47"/>
      <c r="B589" s="47"/>
      <c r="R589" s="47"/>
      <c r="X589" s="49"/>
      <c r="Y589" s="49"/>
      <c r="Z589" s="49"/>
      <c r="AA589" s="49"/>
    </row>
    <row r="590" spans="1:27" x14ac:dyDescent="0.3">
      <c r="A590" s="47"/>
      <c r="B590" s="47"/>
      <c r="R590" s="47"/>
      <c r="X590" s="49"/>
      <c r="Y590" s="49"/>
      <c r="Z590" s="49"/>
      <c r="AA590" s="49"/>
    </row>
    <row r="591" spans="1:27" x14ac:dyDescent="0.3">
      <c r="A591" s="47"/>
      <c r="B591" s="47"/>
      <c r="R591" s="47"/>
      <c r="X591" s="49"/>
      <c r="Y591" s="49"/>
      <c r="Z591" s="49"/>
      <c r="AA591" s="49"/>
    </row>
    <row r="592" spans="1:27" x14ac:dyDescent="0.3">
      <c r="A592" s="47"/>
      <c r="B592" s="47"/>
      <c r="R592" s="47"/>
      <c r="X592" s="49"/>
      <c r="Y592" s="49"/>
      <c r="Z592" s="49"/>
      <c r="AA592" s="49"/>
    </row>
    <row r="593" spans="1:27" x14ac:dyDescent="0.3">
      <c r="A593" s="47"/>
      <c r="B593" s="47"/>
      <c r="R593" s="47"/>
      <c r="X593" s="49"/>
      <c r="Y593" s="49"/>
      <c r="Z593" s="49"/>
      <c r="AA593" s="49"/>
    </row>
    <row r="594" spans="1:27" x14ac:dyDescent="0.3">
      <c r="A594" s="47"/>
      <c r="B594" s="47"/>
      <c r="R594" s="47"/>
      <c r="X594" s="49"/>
      <c r="Y594" s="49"/>
      <c r="Z594" s="49"/>
      <c r="AA594" s="49"/>
    </row>
    <row r="595" spans="1:27" x14ac:dyDescent="0.3">
      <c r="A595" s="47"/>
      <c r="B595" s="47"/>
      <c r="R595" s="47"/>
      <c r="X595" s="49"/>
      <c r="Y595" s="49"/>
      <c r="Z595" s="49"/>
      <c r="AA595" s="49"/>
    </row>
    <row r="596" spans="1:27" x14ac:dyDescent="0.3">
      <c r="A596" s="47"/>
      <c r="B596" s="47"/>
      <c r="R596" s="47"/>
      <c r="X596" s="49"/>
      <c r="Y596" s="49"/>
      <c r="Z596" s="49"/>
      <c r="AA596" s="49"/>
    </row>
    <row r="597" spans="1:27" x14ac:dyDescent="0.3">
      <c r="A597" s="47"/>
      <c r="B597" s="47"/>
      <c r="R597" s="47"/>
      <c r="X597" s="49"/>
      <c r="Y597" s="49"/>
      <c r="Z597" s="49"/>
      <c r="AA597" s="49"/>
    </row>
    <row r="598" spans="1:27" x14ac:dyDescent="0.3">
      <c r="A598" s="47"/>
      <c r="B598" s="47"/>
      <c r="R598" s="47"/>
      <c r="X598" s="49"/>
      <c r="Y598" s="49"/>
      <c r="Z598" s="49"/>
      <c r="AA598" s="49"/>
    </row>
    <row r="599" spans="1:27" x14ac:dyDescent="0.3">
      <c r="A599" s="47"/>
      <c r="B599" s="47"/>
      <c r="R599" s="47"/>
      <c r="X599" s="49"/>
      <c r="Y599" s="49"/>
      <c r="Z599" s="49"/>
      <c r="AA599" s="49"/>
    </row>
    <row r="600" spans="1:27" x14ac:dyDescent="0.3">
      <c r="A600" s="47"/>
      <c r="B600" s="47"/>
      <c r="R600" s="47"/>
      <c r="X600" s="49"/>
      <c r="Y600" s="49"/>
      <c r="Z600" s="49"/>
      <c r="AA600" s="49"/>
    </row>
    <row r="601" spans="1:27" x14ac:dyDescent="0.3">
      <c r="A601" s="47"/>
      <c r="B601" s="47"/>
      <c r="R601" s="47"/>
      <c r="X601" s="49"/>
      <c r="Y601" s="49"/>
      <c r="Z601" s="49"/>
      <c r="AA601" s="49"/>
    </row>
    <row r="602" spans="1:27" x14ac:dyDescent="0.3">
      <c r="A602" s="47"/>
      <c r="B602" s="47"/>
      <c r="R602" s="47"/>
      <c r="X602" s="49"/>
      <c r="Y602" s="49"/>
      <c r="Z602" s="49"/>
      <c r="AA602" s="49"/>
    </row>
    <row r="603" spans="1:27" x14ac:dyDescent="0.3">
      <c r="A603" s="47"/>
      <c r="B603" s="47"/>
      <c r="R603" s="47"/>
      <c r="X603" s="49"/>
      <c r="Y603" s="49"/>
      <c r="Z603" s="49"/>
      <c r="AA603" s="49"/>
    </row>
    <row r="604" spans="1:27" x14ac:dyDescent="0.3">
      <c r="A604" s="47"/>
      <c r="B604" s="47"/>
      <c r="R604" s="47"/>
      <c r="X604" s="49"/>
      <c r="Y604" s="49"/>
      <c r="Z604" s="49"/>
      <c r="AA604" s="49"/>
    </row>
    <row r="605" spans="1:27" x14ac:dyDescent="0.3">
      <c r="A605" s="47"/>
      <c r="B605" s="47"/>
      <c r="R605" s="47"/>
      <c r="X605" s="49"/>
      <c r="Y605" s="49"/>
      <c r="Z605" s="49"/>
      <c r="AA605" s="49"/>
    </row>
    <row r="606" spans="1:27" x14ac:dyDescent="0.3">
      <c r="A606" s="47"/>
      <c r="B606" s="47"/>
      <c r="R606" s="47"/>
      <c r="X606" s="49"/>
      <c r="Y606" s="49"/>
      <c r="Z606" s="49"/>
      <c r="AA606" s="49"/>
    </row>
    <row r="607" spans="1:27" x14ac:dyDescent="0.3">
      <c r="A607" s="47"/>
      <c r="B607" s="47"/>
      <c r="R607" s="47"/>
      <c r="X607" s="49"/>
      <c r="Y607" s="49"/>
      <c r="Z607" s="49"/>
      <c r="AA607" s="49"/>
    </row>
    <row r="608" spans="1:27" x14ac:dyDescent="0.3">
      <c r="A608" s="47"/>
      <c r="B608" s="47"/>
      <c r="R608" s="47"/>
      <c r="X608" s="49"/>
      <c r="Y608" s="49"/>
      <c r="Z608" s="49"/>
      <c r="AA608" s="49"/>
    </row>
    <row r="609" spans="1:27" x14ac:dyDescent="0.3">
      <c r="A609" s="47"/>
      <c r="B609" s="47"/>
      <c r="R609" s="47"/>
      <c r="X609" s="49"/>
      <c r="Y609" s="49"/>
      <c r="Z609" s="49"/>
      <c r="AA609" s="49"/>
    </row>
    <row r="610" spans="1:27" x14ac:dyDescent="0.3">
      <c r="A610" s="47"/>
      <c r="B610" s="47"/>
      <c r="R610" s="47"/>
      <c r="X610" s="49"/>
      <c r="Y610" s="49"/>
      <c r="Z610" s="49"/>
      <c r="AA610" s="49"/>
    </row>
    <row r="611" spans="1:27" x14ac:dyDescent="0.3">
      <c r="A611" s="47"/>
      <c r="B611" s="47"/>
      <c r="R611" s="47"/>
      <c r="X611" s="49"/>
      <c r="Y611" s="49"/>
      <c r="Z611" s="49"/>
      <c r="AA611" s="49"/>
    </row>
    <row r="612" spans="1:27" x14ac:dyDescent="0.3">
      <c r="A612" s="47"/>
      <c r="B612" s="47"/>
      <c r="R612" s="47"/>
      <c r="X612" s="49"/>
      <c r="Y612" s="49"/>
      <c r="Z612" s="49"/>
      <c r="AA612" s="49"/>
    </row>
    <row r="613" spans="1:27" x14ac:dyDescent="0.3">
      <c r="A613" s="47"/>
      <c r="B613" s="47"/>
      <c r="R613" s="47"/>
      <c r="X613" s="49"/>
      <c r="Y613" s="49"/>
      <c r="Z613" s="49"/>
      <c r="AA613" s="49"/>
    </row>
    <row r="614" spans="1:27" x14ac:dyDescent="0.3">
      <c r="A614" s="47"/>
      <c r="B614" s="47"/>
      <c r="R614" s="47"/>
      <c r="X614" s="49"/>
      <c r="Y614" s="49"/>
      <c r="Z614" s="49"/>
      <c r="AA614" s="49"/>
    </row>
    <row r="615" spans="1:27" x14ac:dyDescent="0.3">
      <c r="A615" s="47"/>
      <c r="B615" s="47"/>
      <c r="R615" s="47"/>
      <c r="X615" s="49"/>
      <c r="Y615" s="49"/>
      <c r="Z615" s="49"/>
      <c r="AA615" s="49"/>
    </row>
    <row r="616" spans="1:27" x14ac:dyDescent="0.3">
      <c r="A616" s="47"/>
      <c r="B616" s="47"/>
      <c r="R616" s="47"/>
      <c r="X616" s="49"/>
      <c r="Y616" s="49"/>
      <c r="Z616" s="49"/>
      <c r="AA616" s="49"/>
    </row>
    <row r="617" spans="1:27" x14ac:dyDescent="0.3">
      <c r="A617" s="47"/>
      <c r="B617" s="47"/>
      <c r="R617" s="47"/>
      <c r="X617" s="49"/>
      <c r="Y617" s="49"/>
      <c r="Z617" s="49"/>
      <c r="AA617" s="49"/>
    </row>
    <row r="618" spans="1:27" x14ac:dyDescent="0.3">
      <c r="A618" s="47"/>
      <c r="B618" s="47"/>
      <c r="R618" s="47"/>
      <c r="X618" s="49"/>
      <c r="Y618" s="49"/>
      <c r="Z618" s="49"/>
      <c r="AA618" s="49"/>
    </row>
    <row r="619" spans="1:27" x14ac:dyDescent="0.3">
      <c r="A619" s="47"/>
      <c r="B619" s="47"/>
      <c r="R619" s="47"/>
      <c r="X619" s="49"/>
      <c r="Y619" s="49"/>
      <c r="Z619" s="49"/>
      <c r="AA619" s="49"/>
    </row>
    <row r="620" spans="1:27" x14ac:dyDescent="0.3">
      <c r="A620" s="47"/>
      <c r="B620" s="47"/>
      <c r="R620" s="47"/>
      <c r="X620" s="49"/>
      <c r="Y620" s="49"/>
      <c r="Z620" s="49"/>
      <c r="AA620" s="49"/>
    </row>
    <row r="621" spans="1:27" x14ac:dyDescent="0.3">
      <c r="A621" s="47"/>
      <c r="B621" s="47"/>
      <c r="R621" s="47"/>
      <c r="X621" s="49"/>
      <c r="Y621" s="49"/>
      <c r="Z621" s="49"/>
      <c r="AA621" s="49"/>
    </row>
    <row r="622" spans="1:27" x14ac:dyDescent="0.3">
      <c r="A622" s="47"/>
      <c r="B622" s="47"/>
      <c r="R622" s="47"/>
      <c r="X622" s="49"/>
      <c r="Y622" s="49"/>
      <c r="Z622" s="49"/>
      <c r="AA622" s="49"/>
    </row>
    <row r="623" spans="1:27" x14ac:dyDescent="0.3">
      <c r="A623" s="47"/>
      <c r="B623" s="47"/>
      <c r="R623" s="47"/>
      <c r="X623" s="49"/>
      <c r="Y623" s="49"/>
      <c r="Z623" s="49"/>
      <c r="AA623" s="49"/>
    </row>
    <row r="624" spans="1:27" x14ac:dyDescent="0.3">
      <c r="A624" s="47"/>
      <c r="B624" s="47"/>
      <c r="R624" s="47"/>
      <c r="X624" s="49"/>
      <c r="Y624" s="49"/>
      <c r="Z624" s="49"/>
      <c r="AA624" s="49"/>
    </row>
    <row r="625" spans="1:27" x14ac:dyDescent="0.3">
      <c r="A625" s="47"/>
      <c r="B625" s="47"/>
      <c r="R625" s="47"/>
      <c r="X625" s="49"/>
      <c r="Y625" s="49"/>
      <c r="Z625" s="49"/>
      <c r="AA625" s="49"/>
    </row>
    <row r="626" spans="1:27" x14ac:dyDescent="0.3">
      <c r="A626" s="47"/>
      <c r="B626" s="47"/>
      <c r="R626" s="47"/>
      <c r="X626" s="49"/>
      <c r="Y626" s="49"/>
      <c r="Z626" s="49"/>
      <c r="AA626" s="49"/>
    </row>
    <row r="627" spans="1:27" x14ac:dyDescent="0.3">
      <c r="A627" s="47"/>
      <c r="B627" s="47"/>
      <c r="R627" s="47"/>
      <c r="X627" s="49"/>
      <c r="Y627" s="49"/>
      <c r="Z627" s="49"/>
      <c r="AA627" s="49"/>
    </row>
    <row r="628" spans="1:27" x14ac:dyDescent="0.3">
      <c r="A628" s="47"/>
      <c r="B628" s="47"/>
      <c r="R628" s="47"/>
      <c r="X628" s="49"/>
      <c r="Y628" s="49"/>
      <c r="Z628" s="49"/>
      <c r="AA628" s="49"/>
    </row>
    <row r="629" spans="1:27" x14ac:dyDescent="0.3">
      <c r="A629" s="47"/>
      <c r="B629" s="47"/>
      <c r="R629" s="47"/>
      <c r="X629" s="49"/>
      <c r="Y629" s="49"/>
      <c r="Z629" s="49"/>
      <c r="AA629" s="49"/>
    </row>
    <row r="630" spans="1:27" x14ac:dyDescent="0.3">
      <c r="A630" s="47"/>
      <c r="B630" s="47"/>
      <c r="R630" s="47"/>
      <c r="X630" s="49"/>
      <c r="Y630" s="49"/>
      <c r="Z630" s="49"/>
      <c r="AA630" s="49"/>
    </row>
    <row r="631" spans="1:27" x14ac:dyDescent="0.3">
      <c r="A631" s="47"/>
      <c r="B631" s="47"/>
      <c r="R631" s="47"/>
      <c r="X631" s="49"/>
      <c r="Y631" s="49"/>
      <c r="Z631" s="49"/>
      <c r="AA631" s="49"/>
    </row>
    <row r="632" spans="1:27" x14ac:dyDescent="0.3">
      <c r="A632" s="47"/>
      <c r="B632" s="47"/>
      <c r="R632" s="47"/>
      <c r="X632" s="49"/>
      <c r="Y632" s="49"/>
      <c r="Z632" s="49"/>
      <c r="AA632" s="49"/>
    </row>
    <row r="633" spans="1:27" x14ac:dyDescent="0.3">
      <c r="A633" s="47"/>
      <c r="B633" s="47"/>
      <c r="R633" s="47"/>
      <c r="X633" s="49"/>
      <c r="Y633" s="49"/>
      <c r="Z633" s="49"/>
      <c r="AA633" s="49"/>
    </row>
    <row r="634" spans="1:27" x14ac:dyDescent="0.3">
      <c r="A634" s="47"/>
      <c r="B634" s="47"/>
      <c r="R634" s="47"/>
      <c r="X634" s="49"/>
      <c r="Y634" s="49"/>
      <c r="Z634" s="49"/>
      <c r="AA634" s="49"/>
    </row>
    <row r="635" spans="1:27" x14ac:dyDescent="0.3">
      <c r="A635" s="47"/>
      <c r="B635" s="47"/>
      <c r="R635" s="47"/>
      <c r="X635" s="49"/>
      <c r="Y635" s="49"/>
      <c r="Z635" s="49"/>
      <c r="AA635" s="49"/>
    </row>
    <row r="636" spans="1:27" x14ac:dyDescent="0.3">
      <c r="A636" s="47"/>
      <c r="B636" s="47"/>
      <c r="R636" s="47"/>
      <c r="X636" s="49"/>
      <c r="Y636" s="49"/>
      <c r="Z636" s="49"/>
      <c r="AA636" s="49"/>
    </row>
    <row r="637" spans="1:27" x14ac:dyDescent="0.3">
      <c r="A637" s="47"/>
      <c r="B637" s="47"/>
      <c r="R637" s="47"/>
      <c r="X637" s="49"/>
      <c r="Y637" s="49"/>
      <c r="Z637" s="49"/>
      <c r="AA637" s="49"/>
    </row>
    <row r="638" spans="1:27" x14ac:dyDescent="0.3">
      <c r="A638" s="47"/>
      <c r="B638" s="47"/>
      <c r="R638" s="47"/>
      <c r="X638" s="49"/>
      <c r="Y638" s="49"/>
      <c r="Z638" s="49"/>
      <c r="AA638" s="49"/>
    </row>
    <row r="639" spans="1:27" x14ac:dyDescent="0.3">
      <c r="A639" s="47"/>
      <c r="B639" s="47"/>
      <c r="R639" s="47"/>
      <c r="X639" s="49"/>
      <c r="Y639" s="49"/>
      <c r="Z639" s="49"/>
      <c r="AA639" s="49"/>
    </row>
    <row r="640" spans="1:27" x14ac:dyDescent="0.3">
      <c r="A640" s="47"/>
      <c r="B640" s="47"/>
      <c r="R640" s="47"/>
      <c r="X640" s="49"/>
      <c r="Y640" s="49"/>
      <c r="Z640" s="49"/>
      <c r="AA640" s="49"/>
    </row>
    <row r="641" spans="1:27" x14ac:dyDescent="0.3">
      <c r="A641" s="47"/>
      <c r="B641" s="47"/>
      <c r="R641" s="47"/>
      <c r="X641" s="49"/>
      <c r="Y641" s="49"/>
      <c r="Z641" s="49"/>
      <c r="AA641" s="49"/>
    </row>
    <row r="642" spans="1:27" x14ac:dyDescent="0.3">
      <c r="A642" s="47"/>
      <c r="B642" s="47"/>
      <c r="R642" s="47"/>
      <c r="X642" s="49"/>
      <c r="Y642" s="49"/>
      <c r="Z642" s="49"/>
      <c r="AA642" s="49"/>
    </row>
    <row r="643" spans="1:27" x14ac:dyDescent="0.3">
      <c r="A643" s="47"/>
      <c r="B643" s="47"/>
      <c r="R643" s="47"/>
      <c r="X643" s="49"/>
      <c r="Y643" s="49"/>
      <c r="Z643" s="49"/>
      <c r="AA643" s="49"/>
    </row>
    <row r="644" spans="1:27" x14ac:dyDescent="0.3">
      <c r="A644" s="47"/>
      <c r="B644" s="47"/>
      <c r="R644" s="47"/>
      <c r="X644" s="49"/>
      <c r="Y644" s="49"/>
      <c r="Z644" s="49"/>
      <c r="AA644" s="49"/>
    </row>
    <row r="645" spans="1:27" x14ac:dyDescent="0.3">
      <c r="A645" s="47"/>
      <c r="B645" s="47"/>
      <c r="R645" s="47"/>
      <c r="X645" s="49"/>
      <c r="Y645" s="49"/>
      <c r="Z645" s="49"/>
      <c r="AA645" s="49"/>
    </row>
    <row r="646" spans="1:27" x14ac:dyDescent="0.3">
      <c r="A646" s="47"/>
      <c r="B646" s="47"/>
      <c r="R646" s="47"/>
      <c r="X646" s="49"/>
      <c r="Y646" s="49"/>
      <c r="Z646" s="49"/>
      <c r="AA646" s="49"/>
    </row>
    <row r="647" spans="1:27" x14ac:dyDescent="0.3">
      <c r="A647" s="47"/>
      <c r="B647" s="47"/>
      <c r="R647" s="47"/>
      <c r="X647" s="49"/>
      <c r="Y647" s="49"/>
      <c r="Z647" s="49"/>
      <c r="AA647" s="49"/>
    </row>
    <row r="648" spans="1:27" x14ac:dyDescent="0.3">
      <c r="A648" s="47"/>
      <c r="B648" s="47"/>
      <c r="R648" s="47"/>
      <c r="X648" s="49"/>
      <c r="Y648" s="49"/>
      <c r="Z648" s="49"/>
      <c r="AA648" s="49"/>
    </row>
    <row r="649" spans="1:27" x14ac:dyDescent="0.3">
      <c r="A649" s="47"/>
      <c r="B649" s="47"/>
      <c r="R649" s="47"/>
      <c r="X649" s="49"/>
      <c r="Y649" s="49"/>
      <c r="Z649" s="49"/>
      <c r="AA649" s="49"/>
    </row>
    <row r="650" spans="1:27" x14ac:dyDescent="0.3">
      <c r="A650" s="47"/>
      <c r="B650" s="47"/>
      <c r="R650" s="47"/>
      <c r="X650" s="49"/>
      <c r="Y650" s="49"/>
      <c r="Z650" s="49"/>
      <c r="AA650" s="49"/>
    </row>
    <row r="651" spans="1:27" x14ac:dyDescent="0.3">
      <c r="A651" s="47"/>
      <c r="B651" s="47"/>
      <c r="R651" s="47"/>
      <c r="X651" s="49"/>
      <c r="Y651" s="49"/>
      <c r="Z651" s="49"/>
      <c r="AA651" s="49"/>
    </row>
    <row r="652" spans="1:27" x14ac:dyDescent="0.3">
      <c r="A652" s="47"/>
      <c r="B652" s="47"/>
      <c r="R652" s="47"/>
      <c r="X652" s="49"/>
      <c r="Y652" s="49"/>
      <c r="Z652" s="49"/>
      <c r="AA652" s="49"/>
    </row>
    <row r="653" spans="1:27" x14ac:dyDescent="0.3">
      <c r="A653" s="47"/>
      <c r="B653" s="47"/>
      <c r="R653" s="47"/>
      <c r="X653" s="49"/>
      <c r="Y653" s="49"/>
      <c r="Z653" s="49"/>
      <c r="AA653" s="49"/>
    </row>
    <row r="654" spans="1:27" x14ac:dyDescent="0.3">
      <c r="A654" s="47"/>
      <c r="B654" s="47"/>
      <c r="R654" s="47"/>
      <c r="X654" s="49"/>
      <c r="Y654" s="49"/>
      <c r="Z654" s="49"/>
      <c r="AA654" s="49"/>
    </row>
    <row r="655" spans="1:27" x14ac:dyDescent="0.3">
      <c r="A655" s="47"/>
      <c r="B655" s="47"/>
      <c r="R655" s="47"/>
      <c r="X655" s="49"/>
      <c r="Y655" s="49"/>
      <c r="Z655" s="49"/>
      <c r="AA655" s="49"/>
    </row>
    <row r="656" spans="1:27" x14ac:dyDescent="0.3">
      <c r="A656" s="47"/>
      <c r="B656" s="47"/>
      <c r="R656" s="47"/>
      <c r="X656" s="49"/>
      <c r="Y656" s="49"/>
      <c r="Z656" s="49"/>
      <c r="AA656" s="49"/>
    </row>
    <row r="657" spans="1:27" x14ac:dyDescent="0.3">
      <c r="A657" s="47"/>
      <c r="B657" s="47"/>
      <c r="R657" s="47"/>
      <c r="X657" s="49"/>
      <c r="Y657" s="49"/>
      <c r="Z657" s="49"/>
      <c r="AA657" s="49"/>
    </row>
    <row r="658" spans="1:27" x14ac:dyDescent="0.3">
      <c r="A658" s="47"/>
      <c r="B658" s="47"/>
      <c r="R658" s="47"/>
      <c r="X658" s="49"/>
      <c r="Y658" s="49"/>
      <c r="Z658" s="49"/>
      <c r="AA658" s="49"/>
    </row>
    <row r="659" spans="1:27" x14ac:dyDescent="0.3">
      <c r="A659" s="47"/>
      <c r="B659" s="47"/>
      <c r="R659" s="47"/>
      <c r="X659" s="49"/>
      <c r="Y659" s="49"/>
      <c r="Z659" s="49"/>
      <c r="AA659" s="49"/>
    </row>
    <row r="660" spans="1:27" x14ac:dyDescent="0.3">
      <c r="A660" s="47"/>
      <c r="B660" s="47"/>
      <c r="R660" s="47"/>
      <c r="X660" s="49"/>
      <c r="Y660" s="49"/>
      <c r="Z660" s="49"/>
      <c r="AA660" s="49"/>
    </row>
    <row r="661" spans="1:27" x14ac:dyDescent="0.3">
      <c r="A661" s="47"/>
      <c r="B661" s="47"/>
      <c r="R661" s="47"/>
      <c r="X661" s="49"/>
      <c r="Y661" s="49"/>
      <c r="Z661" s="49"/>
      <c r="AA661" s="49"/>
    </row>
    <row r="662" spans="1:27" x14ac:dyDescent="0.3">
      <c r="A662" s="47"/>
      <c r="B662" s="47"/>
      <c r="R662" s="47"/>
      <c r="X662" s="49"/>
      <c r="Y662" s="49"/>
      <c r="Z662" s="49"/>
      <c r="AA662" s="49"/>
    </row>
    <row r="663" spans="1:27" x14ac:dyDescent="0.3">
      <c r="A663" s="47"/>
      <c r="B663" s="47"/>
      <c r="R663" s="47"/>
      <c r="X663" s="49"/>
      <c r="Y663" s="49"/>
      <c r="Z663" s="49"/>
      <c r="AA663" s="49"/>
    </row>
    <row r="664" spans="1:27" x14ac:dyDescent="0.3">
      <c r="A664" s="47"/>
      <c r="B664" s="47"/>
      <c r="R664" s="47"/>
      <c r="X664" s="49"/>
      <c r="Y664" s="49"/>
      <c r="Z664" s="49"/>
      <c r="AA664" s="49"/>
    </row>
    <row r="665" spans="1:27" x14ac:dyDescent="0.3">
      <c r="A665" s="47"/>
      <c r="B665" s="47"/>
      <c r="R665" s="47"/>
      <c r="X665" s="49"/>
      <c r="Y665" s="49"/>
      <c r="Z665" s="49"/>
      <c r="AA665" s="49"/>
    </row>
    <row r="666" spans="1:27" x14ac:dyDescent="0.3">
      <c r="A666" s="47"/>
      <c r="B666" s="47"/>
      <c r="R666" s="47"/>
      <c r="X666" s="49"/>
      <c r="Y666" s="49"/>
      <c r="Z666" s="49"/>
      <c r="AA666" s="49"/>
    </row>
    <row r="667" spans="1:27" x14ac:dyDescent="0.3">
      <c r="A667" s="47"/>
      <c r="B667" s="47"/>
      <c r="R667" s="47"/>
      <c r="X667" s="49"/>
      <c r="Y667" s="49"/>
      <c r="Z667" s="49"/>
      <c r="AA667" s="49"/>
    </row>
    <row r="668" spans="1:27" x14ac:dyDescent="0.3">
      <c r="A668" s="47"/>
      <c r="B668" s="47"/>
      <c r="R668" s="47"/>
      <c r="X668" s="49"/>
      <c r="Y668" s="49"/>
      <c r="Z668" s="49"/>
      <c r="AA668" s="49"/>
    </row>
    <row r="669" spans="1:27" x14ac:dyDescent="0.3">
      <c r="A669" s="47"/>
      <c r="B669" s="47"/>
      <c r="R669" s="47"/>
      <c r="X669" s="49"/>
      <c r="Y669" s="49"/>
      <c r="Z669" s="49"/>
      <c r="AA669" s="49"/>
    </row>
    <row r="670" spans="1:27" x14ac:dyDescent="0.3">
      <c r="A670" s="47"/>
      <c r="B670" s="47"/>
      <c r="R670" s="47"/>
      <c r="X670" s="49"/>
      <c r="Y670" s="49"/>
      <c r="Z670" s="49"/>
      <c r="AA670" s="49"/>
    </row>
    <row r="671" spans="1:27" x14ac:dyDescent="0.3">
      <c r="A671" s="47"/>
      <c r="B671" s="47"/>
      <c r="R671" s="47"/>
      <c r="X671" s="49"/>
      <c r="Y671" s="49"/>
      <c r="Z671" s="49"/>
      <c r="AA671" s="49"/>
    </row>
    <row r="672" spans="1:27" x14ac:dyDescent="0.3">
      <c r="A672" s="47"/>
      <c r="B672" s="47"/>
      <c r="R672" s="47"/>
      <c r="X672" s="49"/>
      <c r="Y672" s="49"/>
      <c r="Z672" s="49"/>
      <c r="AA672" s="49"/>
    </row>
    <row r="673" spans="1:27" x14ac:dyDescent="0.3">
      <c r="A673" s="47"/>
      <c r="B673" s="47"/>
      <c r="R673" s="47"/>
      <c r="X673" s="49"/>
      <c r="Y673" s="49"/>
      <c r="Z673" s="49"/>
      <c r="AA673" s="49"/>
    </row>
    <row r="674" spans="1:27" x14ac:dyDescent="0.3">
      <c r="A674" s="47"/>
      <c r="B674" s="47"/>
      <c r="R674" s="47"/>
      <c r="X674" s="49"/>
      <c r="Y674" s="49"/>
      <c r="Z674" s="49"/>
      <c r="AA674" s="49"/>
    </row>
    <row r="675" spans="1:27" x14ac:dyDescent="0.3">
      <c r="A675" s="47"/>
      <c r="B675" s="47"/>
      <c r="R675" s="47"/>
      <c r="X675" s="49"/>
      <c r="Y675" s="49"/>
      <c r="Z675" s="49"/>
      <c r="AA675" s="49"/>
    </row>
    <row r="676" spans="1:27" x14ac:dyDescent="0.3">
      <c r="A676" s="47"/>
      <c r="B676" s="47"/>
      <c r="R676" s="47"/>
      <c r="X676" s="49"/>
      <c r="Y676" s="49"/>
      <c r="Z676" s="49"/>
      <c r="AA676" s="49"/>
    </row>
    <row r="677" spans="1:27" x14ac:dyDescent="0.3">
      <c r="A677" s="47"/>
      <c r="B677" s="47"/>
      <c r="R677" s="47"/>
      <c r="X677" s="49"/>
      <c r="Y677" s="49"/>
      <c r="Z677" s="49"/>
      <c r="AA677" s="49"/>
    </row>
    <row r="678" spans="1:27" x14ac:dyDescent="0.3">
      <c r="A678" s="47"/>
      <c r="B678" s="47"/>
      <c r="R678" s="47"/>
      <c r="X678" s="49"/>
      <c r="Y678" s="49"/>
      <c r="Z678" s="49"/>
      <c r="AA678" s="49"/>
    </row>
    <row r="679" spans="1:27" x14ac:dyDescent="0.3">
      <c r="A679" s="47"/>
      <c r="B679" s="47"/>
      <c r="R679" s="47"/>
      <c r="X679" s="49"/>
      <c r="Y679" s="49"/>
      <c r="Z679" s="49"/>
      <c r="AA679" s="49"/>
    </row>
    <row r="680" spans="1:27" x14ac:dyDescent="0.3">
      <c r="A680" s="47"/>
      <c r="B680" s="47"/>
      <c r="R680" s="47"/>
      <c r="X680" s="49"/>
      <c r="Y680" s="49"/>
      <c r="Z680" s="49"/>
      <c r="AA680" s="49"/>
    </row>
    <row r="681" spans="1:27" x14ac:dyDescent="0.3">
      <c r="A681" s="47"/>
      <c r="B681" s="47"/>
      <c r="R681" s="47"/>
      <c r="X681" s="49"/>
      <c r="Y681" s="49"/>
      <c r="Z681" s="49"/>
      <c r="AA681" s="49"/>
    </row>
    <row r="682" spans="1:27" x14ac:dyDescent="0.3">
      <c r="A682" s="47"/>
      <c r="B682" s="47"/>
      <c r="R682" s="47"/>
      <c r="X682" s="49"/>
      <c r="Y682" s="49"/>
      <c r="Z682" s="49"/>
      <c r="AA682" s="49"/>
    </row>
    <row r="683" spans="1:27" x14ac:dyDescent="0.3">
      <c r="A683" s="47"/>
      <c r="B683" s="47"/>
      <c r="R683" s="47"/>
      <c r="X683" s="49"/>
      <c r="Y683" s="49"/>
      <c r="Z683" s="49"/>
      <c r="AA683" s="49"/>
    </row>
    <row r="684" spans="1:27" x14ac:dyDescent="0.3">
      <c r="A684" s="47"/>
      <c r="B684" s="47"/>
      <c r="R684" s="47"/>
      <c r="X684" s="49"/>
      <c r="Y684" s="49"/>
      <c r="Z684" s="49"/>
      <c r="AA684" s="49"/>
    </row>
    <row r="685" spans="1:27" x14ac:dyDescent="0.3">
      <c r="A685" s="47"/>
      <c r="B685" s="47"/>
      <c r="R685" s="47"/>
      <c r="X685" s="49"/>
      <c r="Y685" s="49"/>
      <c r="Z685" s="49"/>
      <c r="AA685" s="49"/>
    </row>
    <row r="686" spans="1:27" x14ac:dyDescent="0.3">
      <c r="A686" s="47"/>
      <c r="B686" s="47"/>
      <c r="R686" s="47"/>
      <c r="X686" s="49"/>
      <c r="Y686" s="49"/>
      <c r="Z686" s="49"/>
      <c r="AA686" s="49"/>
    </row>
    <row r="687" spans="1:27" x14ac:dyDescent="0.3">
      <c r="A687" s="47"/>
      <c r="B687" s="47"/>
      <c r="R687" s="47"/>
      <c r="X687" s="49"/>
      <c r="Y687" s="49"/>
      <c r="Z687" s="49"/>
      <c r="AA687" s="49"/>
    </row>
    <row r="688" spans="1:27" x14ac:dyDescent="0.3">
      <c r="A688" s="47"/>
      <c r="B688" s="47"/>
      <c r="R688" s="47"/>
      <c r="X688" s="49"/>
      <c r="Y688" s="49"/>
      <c r="Z688" s="49"/>
      <c r="AA688" s="49"/>
    </row>
    <row r="689" spans="1:27" x14ac:dyDescent="0.3">
      <c r="A689" s="47"/>
      <c r="B689" s="47"/>
      <c r="R689" s="47"/>
      <c r="X689" s="49"/>
      <c r="Y689" s="49"/>
      <c r="Z689" s="49"/>
      <c r="AA689" s="49"/>
    </row>
    <row r="690" spans="1:27" x14ac:dyDescent="0.3">
      <c r="A690" s="47"/>
      <c r="B690" s="47"/>
      <c r="R690" s="47"/>
      <c r="X690" s="49"/>
      <c r="Y690" s="49"/>
      <c r="Z690" s="49"/>
      <c r="AA690" s="49"/>
    </row>
    <row r="691" spans="1:27" x14ac:dyDescent="0.3">
      <c r="A691" s="47"/>
      <c r="B691" s="47"/>
      <c r="R691" s="47"/>
      <c r="X691" s="49"/>
      <c r="Y691" s="49"/>
      <c r="Z691" s="49"/>
      <c r="AA691" s="49"/>
    </row>
    <row r="692" spans="1:27" x14ac:dyDescent="0.3">
      <c r="A692" s="47"/>
      <c r="B692" s="47"/>
      <c r="R692" s="47"/>
      <c r="X692" s="49"/>
      <c r="Y692" s="49"/>
      <c r="Z692" s="49"/>
      <c r="AA692" s="49"/>
    </row>
    <row r="693" spans="1:27" x14ac:dyDescent="0.3">
      <c r="A693" s="47"/>
      <c r="B693" s="47"/>
      <c r="R693" s="47"/>
      <c r="X693" s="49"/>
      <c r="Y693" s="49"/>
      <c r="Z693" s="49"/>
      <c r="AA693" s="49"/>
    </row>
    <row r="694" spans="1:27" x14ac:dyDescent="0.3">
      <c r="A694" s="47"/>
      <c r="B694" s="47"/>
      <c r="R694" s="47"/>
      <c r="X694" s="49"/>
      <c r="Y694" s="49"/>
      <c r="Z694" s="49"/>
      <c r="AA694" s="49"/>
    </row>
    <row r="695" spans="1:27" x14ac:dyDescent="0.3">
      <c r="A695" s="47"/>
      <c r="B695" s="47"/>
      <c r="R695" s="47"/>
      <c r="X695" s="49"/>
      <c r="Y695" s="49"/>
      <c r="Z695" s="49"/>
      <c r="AA695" s="49"/>
    </row>
    <row r="696" spans="1:27" x14ac:dyDescent="0.3">
      <c r="A696" s="47"/>
      <c r="B696" s="47"/>
      <c r="R696" s="47"/>
      <c r="X696" s="49"/>
      <c r="Y696" s="49"/>
      <c r="Z696" s="49"/>
      <c r="AA696" s="49"/>
    </row>
    <row r="697" spans="1:27" x14ac:dyDescent="0.3">
      <c r="A697" s="47"/>
      <c r="B697" s="47"/>
      <c r="R697" s="47"/>
      <c r="X697" s="49"/>
      <c r="Y697" s="49"/>
      <c r="Z697" s="49"/>
      <c r="AA697" s="49"/>
    </row>
    <row r="698" spans="1:27" x14ac:dyDescent="0.3">
      <c r="A698" s="47"/>
      <c r="B698" s="47"/>
      <c r="R698" s="47"/>
      <c r="X698" s="49"/>
      <c r="Y698" s="49"/>
      <c r="Z698" s="49"/>
      <c r="AA698" s="49"/>
    </row>
    <row r="699" spans="1:27" x14ac:dyDescent="0.3">
      <c r="A699" s="47"/>
      <c r="B699" s="47"/>
      <c r="R699" s="47"/>
      <c r="X699" s="49"/>
      <c r="Y699" s="49"/>
      <c r="Z699" s="49"/>
      <c r="AA699" s="49"/>
    </row>
    <row r="700" spans="1:27" x14ac:dyDescent="0.3">
      <c r="A700" s="47"/>
      <c r="B700" s="47"/>
      <c r="R700" s="47"/>
      <c r="X700" s="49"/>
      <c r="Y700" s="49"/>
      <c r="Z700" s="49"/>
      <c r="AA700" s="49"/>
    </row>
    <row r="701" spans="1:27" x14ac:dyDescent="0.3">
      <c r="A701" s="47"/>
      <c r="B701" s="47"/>
      <c r="R701" s="47"/>
      <c r="X701" s="49"/>
      <c r="Y701" s="49"/>
      <c r="Z701" s="49"/>
      <c r="AA701" s="49"/>
    </row>
    <row r="702" spans="1:27" x14ac:dyDescent="0.3">
      <c r="A702" s="47"/>
      <c r="B702" s="47"/>
      <c r="R702" s="47"/>
      <c r="X702" s="49"/>
      <c r="Y702" s="49"/>
      <c r="Z702" s="49"/>
      <c r="AA702" s="49"/>
    </row>
    <row r="703" spans="1:27" x14ac:dyDescent="0.3">
      <c r="A703" s="47"/>
      <c r="B703" s="47"/>
      <c r="R703" s="47"/>
      <c r="X703" s="49"/>
      <c r="Y703" s="49"/>
      <c r="Z703" s="49"/>
      <c r="AA703" s="49"/>
    </row>
    <row r="704" spans="1:27" x14ac:dyDescent="0.3">
      <c r="A704" s="47"/>
      <c r="B704" s="47"/>
      <c r="R704" s="47"/>
      <c r="X704" s="49"/>
      <c r="Y704" s="49"/>
      <c r="Z704" s="49"/>
      <c r="AA704" s="49"/>
    </row>
    <row r="705" spans="1:27" x14ac:dyDescent="0.3">
      <c r="A705" s="47"/>
      <c r="B705" s="47"/>
      <c r="R705" s="47"/>
      <c r="X705" s="49"/>
      <c r="Y705" s="49"/>
      <c r="Z705" s="49"/>
      <c r="AA705" s="49"/>
    </row>
    <row r="706" spans="1:27" x14ac:dyDescent="0.3">
      <c r="A706" s="47"/>
      <c r="B706" s="47"/>
      <c r="R706" s="47"/>
      <c r="X706" s="49"/>
      <c r="Y706" s="49"/>
      <c r="Z706" s="49"/>
      <c r="AA706" s="49"/>
    </row>
    <row r="707" spans="1:27" x14ac:dyDescent="0.3">
      <c r="A707" s="47"/>
      <c r="B707" s="47"/>
      <c r="R707" s="47"/>
      <c r="X707" s="49"/>
      <c r="Y707" s="49"/>
      <c r="Z707" s="49"/>
      <c r="AA707" s="49"/>
    </row>
    <row r="708" spans="1:27" x14ac:dyDescent="0.3">
      <c r="A708" s="47"/>
      <c r="B708" s="47"/>
      <c r="R708" s="47"/>
      <c r="X708" s="49"/>
      <c r="Y708" s="49"/>
      <c r="Z708" s="49"/>
      <c r="AA708" s="49"/>
    </row>
    <row r="709" spans="1:27" x14ac:dyDescent="0.3">
      <c r="A709" s="47"/>
      <c r="B709" s="47"/>
      <c r="R709" s="47"/>
      <c r="X709" s="49"/>
      <c r="Y709" s="49"/>
      <c r="Z709" s="49"/>
      <c r="AA709" s="49"/>
    </row>
    <row r="710" spans="1:27" x14ac:dyDescent="0.3">
      <c r="A710" s="47"/>
      <c r="B710" s="47"/>
      <c r="R710" s="47"/>
      <c r="X710" s="49"/>
      <c r="Y710" s="49"/>
      <c r="Z710" s="49"/>
      <c r="AA710" s="49"/>
    </row>
    <row r="711" spans="1:27" x14ac:dyDescent="0.3">
      <c r="A711" s="47"/>
      <c r="B711" s="47"/>
      <c r="R711" s="47"/>
      <c r="X711" s="49"/>
      <c r="Y711" s="49"/>
      <c r="Z711" s="49"/>
      <c r="AA711" s="49"/>
    </row>
    <row r="712" spans="1:27" x14ac:dyDescent="0.3">
      <c r="A712" s="47"/>
      <c r="B712" s="47"/>
      <c r="R712" s="47"/>
      <c r="X712" s="49"/>
      <c r="Y712" s="49"/>
      <c r="Z712" s="49"/>
      <c r="AA712" s="49"/>
    </row>
    <row r="713" spans="1:27" x14ac:dyDescent="0.3">
      <c r="A713" s="47"/>
      <c r="B713" s="47"/>
      <c r="R713" s="47"/>
      <c r="X713" s="49"/>
      <c r="Y713" s="49"/>
      <c r="Z713" s="49"/>
      <c r="AA713" s="49"/>
    </row>
    <row r="714" spans="1:27" x14ac:dyDescent="0.3">
      <c r="A714" s="47"/>
      <c r="B714" s="47"/>
      <c r="R714" s="47"/>
      <c r="X714" s="49"/>
      <c r="Y714" s="49"/>
      <c r="Z714" s="49"/>
      <c r="AA714" s="49"/>
    </row>
    <row r="715" spans="1:27" x14ac:dyDescent="0.3">
      <c r="A715" s="47"/>
      <c r="B715" s="47"/>
      <c r="R715" s="47"/>
      <c r="X715" s="49"/>
      <c r="Y715" s="49"/>
      <c r="Z715" s="49"/>
      <c r="AA715" s="49"/>
    </row>
    <row r="716" spans="1:27" x14ac:dyDescent="0.3">
      <c r="A716" s="47"/>
      <c r="B716" s="47"/>
      <c r="R716" s="47"/>
      <c r="X716" s="49"/>
      <c r="Y716" s="49"/>
      <c r="Z716" s="49"/>
      <c r="AA716" s="49"/>
    </row>
    <row r="717" spans="1:27" x14ac:dyDescent="0.3">
      <c r="A717" s="47"/>
      <c r="B717" s="47"/>
      <c r="R717" s="47"/>
      <c r="X717" s="49"/>
      <c r="Y717" s="49"/>
      <c r="Z717" s="49"/>
      <c r="AA717" s="49"/>
    </row>
    <row r="718" spans="1:27" x14ac:dyDescent="0.3">
      <c r="A718" s="47"/>
      <c r="B718" s="47"/>
      <c r="R718" s="47"/>
      <c r="X718" s="49"/>
      <c r="Y718" s="49"/>
      <c r="Z718" s="49"/>
      <c r="AA718" s="49"/>
    </row>
    <row r="719" spans="1:27" x14ac:dyDescent="0.3">
      <c r="A719" s="47"/>
      <c r="B719" s="47"/>
      <c r="R719" s="47"/>
      <c r="X719" s="49"/>
      <c r="Y719" s="49"/>
      <c r="Z719" s="49"/>
      <c r="AA719" s="49"/>
    </row>
    <row r="720" spans="1:27" x14ac:dyDescent="0.3">
      <c r="A720" s="47"/>
      <c r="B720" s="47"/>
      <c r="R720" s="47"/>
      <c r="X720" s="49"/>
      <c r="Y720" s="49"/>
      <c r="Z720" s="49"/>
      <c r="AA720" s="49"/>
    </row>
    <row r="721" spans="1:27" x14ac:dyDescent="0.3">
      <c r="A721" s="47"/>
      <c r="B721" s="47"/>
      <c r="R721" s="47"/>
      <c r="X721" s="49"/>
      <c r="Y721" s="49"/>
      <c r="Z721" s="49"/>
      <c r="AA721" s="49"/>
    </row>
    <row r="722" spans="1:27" x14ac:dyDescent="0.3">
      <c r="A722" s="47"/>
      <c r="B722" s="47"/>
      <c r="R722" s="47"/>
      <c r="X722" s="49"/>
      <c r="Y722" s="49"/>
      <c r="Z722" s="49"/>
      <c r="AA722" s="49"/>
    </row>
    <row r="723" spans="1:27" x14ac:dyDescent="0.3">
      <c r="A723" s="47"/>
      <c r="B723" s="47"/>
      <c r="R723" s="47"/>
      <c r="X723" s="49"/>
      <c r="Y723" s="49"/>
      <c r="Z723" s="49"/>
      <c r="AA723" s="49"/>
    </row>
    <row r="724" spans="1:27" x14ac:dyDescent="0.3">
      <c r="A724" s="47"/>
      <c r="B724" s="47"/>
      <c r="R724" s="47"/>
      <c r="X724" s="49"/>
      <c r="Y724" s="49"/>
      <c r="Z724" s="49"/>
      <c r="AA724" s="49"/>
    </row>
    <row r="725" spans="1:27" x14ac:dyDescent="0.3">
      <c r="A725" s="47"/>
      <c r="B725" s="47"/>
      <c r="R725" s="47"/>
      <c r="X725" s="49"/>
      <c r="Y725" s="49"/>
      <c r="Z725" s="49"/>
      <c r="AA725" s="49"/>
    </row>
    <row r="726" spans="1:27" x14ac:dyDescent="0.3">
      <c r="A726" s="47"/>
      <c r="B726" s="47"/>
      <c r="R726" s="47"/>
      <c r="X726" s="49"/>
      <c r="Y726" s="49"/>
      <c r="Z726" s="49"/>
      <c r="AA726" s="49"/>
    </row>
    <row r="727" spans="1:27" x14ac:dyDescent="0.3">
      <c r="A727" s="47"/>
      <c r="B727" s="47"/>
      <c r="R727" s="47"/>
      <c r="X727" s="49"/>
      <c r="Y727" s="49"/>
      <c r="Z727" s="49"/>
      <c r="AA727" s="49"/>
    </row>
    <row r="728" spans="1:27" x14ac:dyDescent="0.3">
      <c r="A728" s="47"/>
      <c r="B728" s="47"/>
      <c r="R728" s="47"/>
      <c r="X728" s="49"/>
      <c r="Y728" s="49"/>
      <c r="Z728" s="49"/>
      <c r="AA728" s="49"/>
    </row>
    <row r="729" spans="1:27" x14ac:dyDescent="0.3">
      <c r="A729" s="47"/>
      <c r="B729" s="47"/>
      <c r="R729" s="47"/>
      <c r="X729" s="49"/>
      <c r="Y729" s="49"/>
      <c r="Z729" s="49"/>
      <c r="AA729" s="49"/>
    </row>
    <row r="730" spans="1:27" x14ac:dyDescent="0.3">
      <c r="A730" s="47"/>
      <c r="B730" s="47"/>
      <c r="R730" s="47"/>
      <c r="X730" s="49"/>
      <c r="Y730" s="49"/>
      <c r="Z730" s="49"/>
      <c r="AA730" s="49"/>
    </row>
    <row r="731" spans="1:27" x14ac:dyDescent="0.3">
      <c r="A731" s="47"/>
      <c r="B731" s="47"/>
      <c r="R731" s="47"/>
      <c r="X731" s="49"/>
      <c r="Y731" s="49"/>
      <c r="Z731" s="49"/>
      <c r="AA731" s="49"/>
    </row>
    <row r="732" spans="1:27" x14ac:dyDescent="0.3">
      <c r="A732" s="47"/>
      <c r="B732" s="47"/>
      <c r="R732" s="47"/>
      <c r="X732" s="49"/>
      <c r="Y732" s="49"/>
      <c r="Z732" s="49"/>
      <c r="AA732" s="49"/>
    </row>
    <row r="733" spans="1:27" x14ac:dyDescent="0.3">
      <c r="A733" s="47"/>
      <c r="B733" s="47"/>
      <c r="R733" s="47"/>
      <c r="X733" s="49"/>
      <c r="Y733" s="49"/>
      <c r="Z733" s="49"/>
      <c r="AA733" s="49"/>
    </row>
    <row r="734" spans="1:27" x14ac:dyDescent="0.3">
      <c r="A734" s="47"/>
      <c r="B734" s="47"/>
      <c r="R734" s="47"/>
      <c r="X734" s="49"/>
      <c r="Y734" s="49"/>
      <c r="Z734" s="49"/>
      <c r="AA734" s="49"/>
    </row>
    <row r="735" spans="1:27" x14ac:dyDescent="0.3">
      <c r="A735" s="47"/>
      <c r="B735" s="47"/>
      <c r="R735" s="47"/>
      <c r="X735" s="49"/>
      <c r="Y735" s="49"/>
      <c r="Z735" s="49"/>
      <c r="AA735" s="49"/>
    </row>
    <row r="736" spans="1:27" x14ac:dyDescent="0.3">
      <c r="A736" s="47"/>
      <c r="B736" s="47"/>
      <c r="R736" s="47"/>
      <c r="X736" s="49"/>
      <c r="Y736" s="49"/>
      <c r="Z736" s="49"/>
      <c r="AA736" s="49"/>
    </row>
    <row r="737" spans="1:27" x14ac:dyDescent="0.3">
      <c r="A737" s="47"/>
      <c r="B737" s="47"/>
      <c r="R737" s="47"/>
      <c r="X737" s="49"/>
      <c r="Y737" s="49"/>
      <c r="Z737" s="49"/>
      <c r="AA737" s="49"/>
    </row>
    <row r="738" spans="1:27" x14ac:dyDescent="0.3">
      <c r="A738" s="47"/>
      <c r="B738" s="47"/>
      <c r="R738" s="47"/>
      <c r="X738" s="49"/>
      <c r="Y738" s="49"/>
      <c r="Z738" s="49"/>
      <c r="AA738" s="49"/>
    </row>
    <row r="739" spans="1:27" x14ac:dyDescent="0.3">
      <c r="A739" s="47"/>
      <c r="B739" s="47"/>
      <c r="R739" s="47"/>
      <c r="X739" s="49"/>
      <c r="Y739" s="49"/>
      <c r="Z739" s="49"/>
      <c r="AA739" s="49"/>
    </row>
    <row r="740" spans="1:27" x14ac:dyDescent="0.3">
      <c r="A740" s="47"/>
      <c r="B740" s="47"/>
      <c r="R740" s="47"/>
      <c r="X740" s="49"/>
      <c r="Y740" s="49"/>
      <c r="Z740" s="49"/>
      <c r="AA740" s="49"/>
    </row>
    <row r="741" spans="1:27" x14ac:dyDescent="0.3">
      <c r="A741" s="47"/>
      <c r="B741" s="47"/>
      <c r="R741" s="47"/>
      <c r="X741" s="49"/>
      <c r="Y741" s="49"/>
      <c r="Z741" s="49"/>
      <c r="AA741" s="49"/>
    </row>
    <row r="742" spans="1:27" x14ac:dyDescent="0.3">
      <c r="A742" s="47"/>
      <c r="B742" s="47"/>
      <c r="R742" s="47"/>
      <c r="X742" s="49"/>
      <c r="Y742" s="49"/>
      <c r="Z742" s="49"/>
      <c r="AA742" s="49"/>
    </row>
    <row r="743" spans="1:27" x14ac:dyDescent="0.3">
      <c r="A743" s="47"/>
      <c r="B743" s="47"/>
      <c r="R743" s="47"/>
      <c r="X743" s="49"/>
      <c r="Y743" s="49"/>
      <c r="Z743" s="49"/>
      <c r="AA743" s="49"/>
    </row>
    <row r="744" spans="1:27" x14ac:dyDescent="0.3">
      <c r="A744" s="47"/>
      <c r="B744" s="47"/>
      <c r="R744" s="47"/>
      <c r="X744" s="49"/>
      <c r="Y744" s="49"/>
      <c r="Z744" s="49"/>
      <c r="AA744" s="49"/>
    </row>
    <row r="745" spans="1:27" x14ac:dyDescent="0.3">
      <c r="A745" s="47"/>
      <c r="B745" s="47"/>
      <c r="R745" s="47"/>
      <c r="X745" s="49"/>
      <c r="Y745" s="49"/>
      <c r="Z745" s="49"/>
      <c r="AA745" s="49"/>
    </row>
    <row r="746" spans="1:27" x14ac:dyDescent="0.3">
      <c r="A746" s="47"/>
      <c r="B746" s="47"/>
      <c r="R746" s="47"/>
      <c r="X746" s="49"/>
      <c r="Y746" s="49"/>
      <c r="Z746" s="49"/>
      <c r="AA746" s="49"/>
    </row>
    <row r="747" spans="1:27" x14ac:dyDescent="0.3">
      <c r="A747" s="47"/>
      <c r="B747" s="47"/>
      <c r="R747" s="47"/>
      <c r="X747" s="49"/>
      <c r="Y747" s="49"/>
      <c r="Z747" s="49"/>
      <c r="AA747" s="49"/>
    </row>
    <row r="748" spans="1:27" x14ac:dyDescent="0.3">
      <c r="A748" s="47"/>
      <c r="B748" s="47"/>
      <c r="R748" s="47"/>
      <c r="X748" s="49"/>
      <c r="Y748" s="49"/>
      <c r="Z748" s="49"/>
      <c r="AA748" s="49"/>
    </row>
    <row r="749" spans="1:27" x14ac:dyDescent="0.3">
      <c r="A749" s="47"/>
      <c r="B749" s="47"/>
      <c r="R749" s="47"/>
      <c r="X749" s="49"/>
      <c r="Y749" s="49"/>
      <c r="Z749" s="49"/>
      <c r="AA749" s="49"/>
    </row>
    <row r="750" spans="1:27" x14ac:dyDescent="0.3">
      <c r="A750" s="47"/>
      <c r="B750" s="47"/>
      <c r="R750" s="47"/>
      <c r="X750" s="49"/>
      <c r="Y750" s="49"/>
      <c r="Z750" s="49"/>
      <c r="AA750" s="49"/>
    </row>
    <row r="751" spans="1:27" x14ac:dyDescent="0.3">
      <c r="A751" s="47"/>
      <c r="B751" s="47"/>
      <c r="R751" s="47"/>
      <c r="X751" s="49"/>
      <c r="Y751" s="49"/>
      <c r="Z751" s="49"/>
      <c r="AA751" s="49"/>
    </row>
    <row r="752" spans="1:27" x14ac:dyDescent="0.3">
      <c r="A752" s="47"/>
      <c r="B752" s="47"/>
      <c r="R752" s="47"/>
      <c r="X752" s="49"/>
      <c r="Y752" s="49"/>
      <c r="Z752" s="49"/>
      <c r="AA752" s="49"/>
    </row>
    <row r="753" spans="1:27" x14ac:dyDescent="0.3">
      <c r="A753" s="47"/>
      <c r="B753" s="47"/>
      <c r="R753" s="47"/>
      <c r="X753" s="49"/>
      <c r="Y753" s="49"/>
      <c r="Z753" s="49"/>
      <c r="AA753" s="49"/>
    </row>
    <row r="754" spans="1:27" x14ac:dyDescent="0.3">
      <c r="A754" s="47"/>
      <c r="B754" s="47"/>
      <c r="R754" s="47"/>
      <c r="X754" s="49"/>
      <c r="Y754" s="49"/>
      <c r="Z754" s="49"/>
      <c r="AA754" s="49"/>
    </row>
    <row r="755" spans="1:27" x14ac:dyDescent="0.3">
      <c r="A755" s="47"/>
      <c r="B755" s="47"/>
      <c r="R755" s="47"/>
      <c r="X755" s="49"/>
      <c r="Y755" s="49"/>
      <c r="Z755" s="49"/>
      <c r="AA755" s="49"/>
    </row>
    <row r="756" spans="1:27" x14ac:dyDescent="0.3">
      <c r="A756" s="47"/>
      <c r="B756" s="47"/>
      <c r="R756" s="47"/>
      <c r="X756" s="49"/>
      <c r="Y756" s="49"/>
      <c r="Z756" s="49"/>
      <c r="AA756" s="49"/>
    </row>
    <row r="757" spans="1:27" x14ac:dyDescent="0.3">
      <c r="A757" s="47"/>
      <c r="B757" s="47"/>
      <c r="R757" s="47"/>
      <c r="X757" s="49"/>
      <c r="Y757" s="49"/>
      <c r="Z757" s="49"/>
      <c r="AA757" s="49"/>
    </row>
    <row r="758" spans="1:27" x14ac:dyDescent="0.3">
      <c r="A758" s="47"/>
      <c r="B758" s="47"/>
      <c r="R758" s="47"/>
      <c r="X758" s="49"/>
      <c r="Y758" s="49"/>
      <c r="Z758" s="49"/>
      <c r="AA758" s="49"/>
    </row>
    <row r="759" spans="1:27" x14ac:dyDescent="0.3">
      <c r="A759" s="47"/>
      <c r="B759" s="47"/>
      <c r="R759" s="47"/>
      <c r="X759" s="49"/>
      <c r="Y759" s="49"/>
      <c r="Z759" s="49"/>
      <c r="AA759" s="49"/>
    </row>
    <row r="760" spans="1:27" x14ac:dyDescent="0.3">
      <c r="A760" s="47"/>
      <c r="B760" s="47"/>
      <c r="R760" s="47"/>
      <c r="X760" s="49"/>
      <c r="Y760" s="49"/>
      <c r="Z760" s="49"/>
      <c r="AA760" s="49"/>
    </row>
    <row r="761" spans="1:27" x14ac:dyDescent="0.3">
      <c r="A761" s="47"/>
      <c r="B761" s="47"/>
      <c r="R761" s="47"/>
      <c r="X761" s="49"/>
      <c r="Y761" s="49"/>
      <c r="Z761" s="49"/>
      <c r="AA761" s="49"/>
    </row>
    <row r="762" spans="1:27" x14ac:dyDescent="0.3">
      <c r="A762" s="47"/>
      <c r="B762" s="47"/>
      <c r="R762" s="47"/>
      <c r="X762" s="49"/>
      <c r="Y762" s="49"/>
      <c r="Z762" s="49"/>
      <c r="AA762" s="49"/>
    </row>
    <row r="763" spans="1:27" x14ac:dyDescent="0.3">
      <c r="A763" s="47"/>
      <c r="B763" s="47"/>
      <c r="R763" s="47"/>
      <c r="X763" s="49"/>
      <c r="Y763" s="49"/>
      <c r="Z763" s="49"/>
      <c r="AA763" s="49"/>
    </row>
    <row r="764" spans="1:27" x14ac:dyDescent="0.3">
      <c r="A764" s="47"/>
      <c r="B764" s="47"/>
      <c r="R764" s="47"/>
      <c r="X764" s="49"/>
      <c r="Y764" s="49"/>
      <c r="Z764" s="49"/>
      <c r="AA764" s="49"/>
    </row>
    <row r="765" spans="1:27" x14ac:dyDescent="0.3">
      <c r="A765" s="47"/>
      <c r="B765" s="47"/>
      <c r="R765" s="47"/>
      <c r="X765" s="49"/>
      <c r="Y765" s="49"/>
      <c r="Z765" s="49"/>
      <c r="AA765" s="49"/>
    </row>
    <row r="766" spans="1:27" x14ac:dyDescent="0.3">
      <c r="A766" s="47"/>
      <c r="B766" s="47"/>
      <c r="R766" s="47"/>
      <c r="X766" s="49"/>
      <c r="Y766" s="49"/>
      <c r="Z766" s="49"/>
      <c r="AA766" s="49"/>
    </row>
    <row r="767" spans="1:27" x14ac:dyDescent="0.3">
      <c r="A767" s="47"/>
      <c r="B767" s="47"/>
      <c r="R767" s="47"/>
      <c r="X767" s="49"/>
      <c r="Y767" s="49"/>
      <c r="Z767" s="49"/>
      <c r="AA767" s="49"/>
    </row>
    <row r="768" spans="1:27" x14ac:dyDescent="0.3">
      <c r="A768" s="47"/>
      <c r="B768" s="47"/>
      <c r="R768" s="47"/>
      <c r="X768" s="49"/>
      <c r="Y768" s="49"/>
      <c r="Z768" s="49"/>
      <c r="AA768" s="49"/>
    </row>
    <row r="769" spans="1:27" x14ac:dyDescent="0.3">
      <c r="A769" s="47"/>
      <c r="B769" s="47"/>
      <c r="R769" s="47"/>
      <c r="X769" s="49"/>
      <c r="Y769" s="49"/>
      <c r="Z769" s="49"/>
      <c r="AA769" s="49"/>
    </row>
    <row r="770" spans="1:27" x14ac:dyDescent="0.3">
      <c r="A770" s="47"/>
      <c r="B770" s="47"/>
      <c r="R770" s="47"/>
      <c r="X770" s="49"/>
      <c r="Y770" s="49"/>
      <c r="Z770" s="49"/>
      <c r="AA770" s="49"/>
    </row>
    <row r="771" spans="1:27" x14ac:dyDescent="0.3">
      <c r="A771" s="47"/>
      <c r="B771" s="47"/>
      <c r="R771" s="47"/>
      <c r="X771" s="49"/>
      <c r="Y771" s="49"/>
      <c r="Z771" s="49"/>
      <c r="AA771" s="49"/>
    </row>
    <row r="772" spans="1:27" x14ac:dyDescent="0.3">
      <c r="A772" s="47"/>
      <c r="B772" s="47"/>
      <c r="R772" s="47"/>
      <c r="X772" s="49"/>
      <c r="Y772" s="49"/>
      <c r="Z772" s="49"/>
      <c r="AA772" s="49"/>
    </row>
    <row r="773" spans="1:27" x14ac:dyDescent="0.3">
      <c r="A773" s="47"/>
      <c r="B773" s="47"/>
      <c r="R773" s="47"/>
      <c r="X773" s="49"/>
      <c r="Y773" s="49"/>
      <c r="Z773" s="49"/>
      <c r="AA773" s="49"/>
    </row>
    <row r="774" spans="1:27" x14ac:dyDescent="0.3">
      <c r="A774" s="47"/>
      <c r="B774" s="47"/>
      <c r="R774" s="47"/>
      <c r="X774" s="49"/>
      <c r="Y774" s="49"/>
      <c r="Z774" s="49"/>
      <c r="AA774" s="49"/>
    </row>
    <row r="775" spans="1:27" x14ac:dyDescent="0.3">
      <c r="A775" s="47"/>
      <c r="B775" s="47"/>
      <c r="R775" s="47"/>
      <c r="X775" s="49"/>
      <c r="Y775" s="49"/>
      <c r="Z775" s="49"/>
      <c r="AA775" s="49"/>
    </row>
    <row r="776" spans="1:27" x14ac:dyDescent="0.3">
      <c r="A776" s="47"/>
      <c r="B776" s="47"/>
      <c r="R776" s="47"/>
      <c r="X776" s="49"/>
      <c r="Y776" s="49"/>
      <c r="Z776" s="49"/>
      <c r="AA776" s="49"/>
    </row>
    <row r="777" spans="1:27" x14ac:dyDescent="0.3">
      <c r="A777" s="47"/>
      <c r="B777" s="47"/>
      <c r="R777" s="47"/>
      <c r="X777" s="49"/>
      <c r="Y777" s="49"/>
      <c r="Z777" s="49"/>
      <c r="AA777" s="49"/>
    </row>
    <row r="778" spans="1:27" x14ac:dyDescent="0.3">
      <c r="A778" s="47"/>
      <c r="B778" s="47"/>
      <c r="R778" s="47"/>
      <c r="X778" s="49"/>
      <c r="Y778" s="49"/>
      <c r="Z778" s="49"/>
      <c r="AA778" s="49"/>
    </row>
    <row r="779" spans="1:27" x14ac:dyDescent="0.3">
      <c r="A779" s="47"/>
      <c r="B779" s="47"/>
      <c r="R779" s="47"/>
      <c r="X779" s="49"/>
      <c r="Y779" s="49"/>
      <c r="Z779" s="49"/>
      <c r="AA779" s="49"/>
    </row>
    <row r="780" spans="1:27" x14ac:dyDescent="0.3">
      <c r="A780" s="47"/>
      <c r="B780" s="47"/>
      <c r="R780" s="47"/>
      <c r="X780" s="49"/>
      <c r="Y780" s="49"/>
      <c r="Z780" s="49"/>
      <c r="AA780" s="49"/>
    </row>
    <row r="781" spans="1:27" x14ac:dyDescent="0.3">
      <c r="A781" s="47"/>
      <c r="B781" s="47"/>
      <c r="R781" s="47"/>
      <c r="X781" s="49"/>
      <c r="Y781" s="49"/>
      <c r="Z781" s="49"/>
      <c r="AA781" s="49"/>
    </row>
    <row r="782" spans="1:27" x14ac:dyDescent="0.3">
      <c r="A782" s="47"/>
      <c r="B782" s="47"/>
      <c r="R782" s="47"/>
      <c r="X782" s="49"/>
      <c r="Y782" s="49"/>
      <c r="Z782" s="49"/>
      <c r="AA782" s="49"/>
    </row>
    <row r="783" spans="1:27" x14ac:dyDescent="0.3">
      <c r="A783" s="47"/>
      <c r="B783" s="47"/>
      <c r="R783" s="47"/>
      <c r="X783" s="49"/>
      <c r="Y783" s="49"/>
      <c r="Z783" s="49"/>
      <c r="AA783" s="49"/>
    </row>
    <row r="784" spans="1:27" x14ac:dyDescent="0.3">
      <c r="A784" s="47"/>
      <c r="B784" s="47"/>
      <c r="R784" s="47"/>
      <c r="X784" s="49"/>
      <c r="Y784" s="49"/>
      <c r="Z784" s="49"/>
      <c r="AA784" s="49"/>
    </row>
    <row r="785" spans="1:27" x14ac:dyDescent="0.3">
      <c r="A785" s="47"/>
      <c r="B785" s="47"/>
      <c r="R785" s="47"/>
      <c r="X785" s="49"/>
      <c r="Y785" s="49"/>
      <c r="Z785" s="49"/>
      <c r="AA785" s="49"/>
    </row>
    <row r="786" spans="1:27" x14ac:dyDescent="0.3">
      <c r="A786" s="47"/>
      <c r="B786" s="47"/>
      <c r="R786" s="47"/>
      <c r="X786" s="49"/>
      <c r="Y786" s="49"/>
      <c r="Z786" s="49"/>
      <c r="AA786" s="49"/>
    </row>
    <row r="787" spans="1:27" x14ac:dyDescent="0.3">
      <c r="A787" s="47"/>
      <c r="B787" s="47"/>
      <c r="R787" s="47"/>
      <c r="X787" s="49"/>
      <c r="Y787" s="49"/>
      <c r="Z787" s="49"/>
      <c r="AA787" s="49"/>
    </row>
    <row r="788" spans="1:27" x14ac:dyDescent="0.3">
      <c r="A788" s="47"/>
      <c r="B788" s="47"/>
      <c r="R788" s="47"/>
      <c r="X788" s="49"/>
      <c r="Y788" s="49"/>
      <c r="Z788" s="49"/>
      <c r="AA788" s="49"/>
    </row>
    <row r="789" spans="1:27" x14ac:dyDescent="0.3">
      <c r="A789" s="47"/>
      <c r="B789" s="47"/>
      <c r="R789" s="47"/>
      <c r="X789" s="49"/>
      <c r="Y789" s="49"/>
      <c r="Z789" s="49"/>
      <c r="AA789" s="49"/>
    </row>
    <row r="790" spans="1:27" x14ac:dyDescent="0.3">
      <c r="A790" s="47"/>
      <c r="B790" s="47"/>
      <c r="R790" s="47"/>
      <c r="X790" s="49"/>
      <c r="Y790" s="49"/>
      <c r="Z790" s="49"/>
      <c r="AA790" s="49"/>
    </row>
    <row r="791" spans="1:27" x14ac:dyDescent="0.3">
      <c r="A791" s="47"/>
      <c r="B791" s="47"/>
      <c r="R791" s="47"/>
      <c r="X791" s="49"/>
      <c r="Y791" s="49"/>
      <c r="Z791" s="49"/>
      <c r="AA791" s="49"/>
    </row>
    <row r="792" spans="1:27" x14ac:dyDescent="0.3">
      <c r="A792" s="47"/>
      <c r="B792" s="47"/>
      <c r="R792" s="47"/>
      <c r="X792" s="49"/>
      <c r="Y792" s="49"/>
      <c r="Z792" s="49"/>
      <c r="AA792" s="49"/>
    </row>
    <row r="793" spans="1:27" x14ac:dyDescent="0.3">
      <c r="A793" s="47"/>
      <c r="B793" s="47"/>
      <c r="R793" s="47"/>
      <c r="X793" s="49"/>
      <c r="Y793" s="49"/>
      <c r="Z793" s="49"/>
      <c r="AA793" s="49"/>
    </row>
    <row r="794" spans="1:27" x14ac:dyDescent="0.3">
      <c r="A794" s="47"/>
      <c r="B794" s="47"/>
      <c r="R794" s="47"/>
      <c r="X794" s="49"/>
      <c r="Y794" s="49"/>
      <c r="Z794" s="49"/>
      <c r="AA794" s="49"/>
    </row>
    <row r="795" spans="1:27" x14ac:dyDescent="0.3">
      <c r="A795" s="47"/>
      <c r="B795" s="47"/>
      <c r="R795" s="47"/>
      <c r="X795" s="49"/>
      <c r="Y795" s="49"/>
      <c r="Z795" s="49"/>
      <c r="AA795" s="49"/>
    </row>
    <row r="796" spans="1:27" x14ac:dyDescent="0.3">
      <c r="A796" s="47"/>
      <c r="B796" s="47"/>
      <c r="R796" s="47"/>
      <c r="X796" s="49"/>
      <c r="Y796" s="49"/>
      <c r="Z796" s="49"/>
      <c r="AA796" s="49"/>
    </row>
    <row r="797" spans="1:27" x14ac:dyDescent="0.3">
      <c r="A797" s="47"/>
      <c r="B797" s="47"/>
      <c r="R797" s="47"/>
      <c r="X797" s="49"/>
      <c r="Y797" s="49"/>
      <c r="Z797" s="49"/>
      <c r="AA797" s="49"/>
    </row>
    <row r="798" spans="1:27" x14ac:dyDescent="0.3">
      <c r="A798" s="47"/>
      <c r="B798" s="47"/>
      <c r="R798" s="47"/>
      <c r="X798" s="49"/>
      <c r="Y798" s="49"/>
      <c r="Z798" s="49"/>
      <c r="AA798" s="49"/>
    </row>
    <row r="799" spans="1:27" x14ac:dyDescent="0.3">
      <c r="A799" s="47"/>
      <c r="B799" s="47"/>
      <c r="R799" s="47"/>
      <c r="X799" s="49"/>
      <c r="Y799" s="49"/>
      <c r="Z799" s="49"/>
      <c r="AA799" s="49"/>
    </row>
    <row r="800" spans="1:27" x14ac:dyDescent="0.3">
      <c r="A800" s="47"/>
      <c r="B800" s="47"/>
      <c r="R800" s="47"/>
      <c r="X800" s="49"/>
      <c r="Y800" s="49"/>
      <c r="Z800" s="49"/>
      <c r="AA800" s="49"/>
    </row>
    <row r="801" spans="1:27" x14ac:dyDescent="0.3">
      <c r="A801" s="47"/>
      <c r="B801" s="47"/>
      <c r="R801" s="47"/>
      <c r="X801" s="49"/>
      <c r="Y801" s="49"/>
      <c r="Z801" s="49"/>
      <c r="AA801" s="49"/>
    </row>
    <row r="802" spans="1:27" x14ac:dyDescent="0.3">
      <c r="A802" s="47"/>
      <c r="B802" s="47"/>
      <c r="R802" s="47"/>
      <c r="X802" s="49"/>
      <c r="Y802" s="49"/>
      <c r="Z802" s="49"/>
      <c r="AA802" s="49"/>
    </row>
    <row r="803" spans="1:27" x14ac:dyDescent="0.3">
      <c r="A803" s="47"/>
      <c r="B803" s="47"/>
      <c r="R803" s="47"/>
      <c r="X803" s="49"/>
      <c r="Y803" s="49"/>
      <c r="Z803" s="49"/>
      <c r="AA803" s="49"/>
    </row>
    <row r="804" spans="1:27" x14ac:dyDescent="0.3">
      <c r="A804" s="47"/>
      <c r="B804" s="47"/>
      <c r="R804" s="47"/>
      <c r="X804" s="49"/>
      <c r="Y804" s="49"/>
      <c r="Z804" s="49"/>
      <c r="AA804" s="49"/>
    </row>
    <row r="805" spans="1:27" x14ac:dyDescent="0.3">
      <c r="A805" s="47"/>
      <c r="B805" s="47"/>
      <c r="R805" s="47"/>
      <c r="X805" s="49"/>
      <c r="Y805" s="49"/>
      <c r="Z805" s="49"/>
      <c r="AA805" s="49"/>
    </row>
    <row r="806" spans="1:27" x14ac:dyDescent="0.3">
      <c r="A806" s="47"/>
      <c r="B806" s="47"/>
      <c r="R806" s="47"/>
      <c r="X806" s="49"/>
      <c r="Y806" s="49"/>
      <c r="Z806" s="49"/>
      <c r="AA806" s="49"/>
    </row>
    <row r="807" spans="1:27" x14ac:dyDescent="0.3">
      <c r="A807" s="47"/>
      <c r="B807" s="47"/>
      <c r="R807" s="47"/>
      <c r="X807" s="49"/>
      <c r="Y807" s="49"/>
      <c r="Z807" s="49"/>
      <c r="AA807" s="49"/>
    </row>
    <row r="808" spans="1:27" x14ac:dyDescent="0.3">
      <c r="A808" s="47"/>
      <c r="B808" s="47"/>
      <c r="R808" s="47"/>
      <c r="X808" s="49"/>
      <c r="Y808" s="49"/>
      <c r="Z808" s="49"/>
      <c r="AA808" s="49"/>
    </row>
    <row r="809" spans="1:27" x14ac:dyDescent="0.3">
      <c r="A809" s="47"/>
      <c r="B809" s="47"/>
      <c r="R809" s="47"/>
      <c r="X809" s="49"/>
      <c r="Y809" s="49"/>
      <c r="Z809" s="49"/>
      <c r="AA809" s="49"/>
    </row>
    <row r="810" spans="1:27" x14ac:dyDescent="0.3">
      <c r="A810" s="47"/>
      <c r="B810" s="47"/>
      <c r="R810" s="47"/>
      <c r="X810" s="49"/>
      <c r="Y810" s="49"/>
      <c r="Z810" s="49"/>
      <c r="AA810" s="49"/>
    </row>
    <row r="811" spans="1:27" x14ac:dyDescent="0.3">
      <c r="A811" s="47"/>
      <c r="B811" s="47"/>
      <c r="R811" s="47"/>
      <c r="X811" s="49"/>
      <c r="Y811" s="49"/>
      <c r="Z811" s="49"/>
      <c r="AA811" s="49"/>
    </row>
    <row r="812" spans="1:27" x14ac:dyDescent="0.3">
      <c r="A812" s="47"/>
      <c r="B812" s="47"/>
      <c r="R812" s="47"/>
      <c r="X812" s="49"/>
      <c r="Y812" s="49"/>
      <c r="Z812" s="49"/>
      <c r="AA812" s="49"/>
    </row>
    <row r="813" spans="1:27" x14ac:dyDescent="0.3">
      <c r="A813" s="47"/>
      <c r="B813" s="47"/>
      <c r="R813" s="47"/>
      <c r="X813" s="49"/>
      <c r="Y813" s="49"/>
      <c r="Z813" s="49"/>
      <c r="AA813" s="49"/>
    </row>
    <row r="814" spans="1:27" x14ac:dyDescent="0.3">
      <c r="A814" s="47"/>
      <c r="B814" s="47"/>
      <c r="R814" s="47"/>
      <c r="X814" s="49"/>
      <c r="Y814" s="49"/>
      <c r="Z814" s="49"/>
      <c r="AA814" s="49"/>
    </row>
    <row r="815" spans="1:27" x14ac:dyDescent="0.3">
      <c r="A815" s="47"/>
      <c r="B815" s="47"/>
      <c r="R815" s="47"/>
      <c r="X815" s="49"/>
      <c r="Y815" s="49"/>
      <c r="Z815" s="49"/>
      <c r="AA815" s="49"/>
    </row>
    <row r="816" spans="1:27" x14ac:dyDescent="0.3">
      <c r="A816" s="47"/>
      <c r="B816" s="47"/>
      <c r="R816" s="47"/>
      <c r="X816" s="49"/>
      <c r="Y816" s="49"/>
      <c r="Z816" s="49"/>
      <c r="AA816" s="49"/>
    </row>
    <row r="817" spans="1:27" x14ac:dyDescent="0.3">
      <c r="A817" s="47"/>
      <c r="B817" s="47"/>
      <c r="R817" s="47"/>
      <c r="X817" s="49"/>
      <c r="Y817" s="49"/>
      <c r="Z817" s="49"/>
      <c r="AA817" s="49"/>
    </row>
    <row r="818" spans="1:27" x14ac:dyDescent="0.3">
      <c r="A818" s="47"/>
      <c r="B818" s="47"/>
      <c r="R818" s="47"/>
      <c r="X818" s="49"/>
      <c r="Y818" s="49"/>
      <c r="Z818" s="49"/>
      <c r="AA818" s="49"/>
    </row>
    <row r="819" spans="1:27" x14ac:dyDescent="0.3">
      <c r="A819" s="47"/>
      <c r="B819" s="47"/>
      <c r="R819" s="47"/>
      <c r="X819" s="49"/>
      <c r="Y819" s="49"/>
      <c r="Z819" s="49"/>
      <c r="AA819" s="49"/>
    </row>
    <row r="820" spans="1:27" x14ac:dyDescent="0.3">
      <c r="A820" s="47"/>
      <c r="B820" s="47"/>
      <c r="R820" s="47"/>
      <c r="X820" s="49"/>
      <c r="Y820" s="49"/>
      <c r="Z820" s="49"/>
      <c r="AA820" s="49"/>
    </row>
    <row r="821" spans="1:27" x14ac:dyDescent="0.3">
      <c r="A821" s="47"/>
      <c r="B821" s="47"/>
      <c r="R821" s="47"/>
      <c r="X821" s="49"/>
      <c r="Y821" s="49"/>
      <c r="Z821" s="49"/>
      <c r="AA821" s="49"/>
    </row>
    <row r="822" spans="1:27" x14ac:dyDescent="0.3">
      <c r="A822" s="47"/>
      <c r="B822" s="47"/>
      <c r="R822" s="47"/>
      <c r="X822" s="49"/>
      <c r="Y822" s="49"/>
      <c r="Z822" s="49"/>
      <c r="AA822" s="49"/>
    </row>
    <row r="823" spans="1:27" x14ac:dyDescent="0.3">
      <c r="A823" s="47"/>
      <c r="B823" s="47"/>
      <c r="R823" s="47"/>
      <c r="X823" s="49"/>
      <c r="Y823" s="49"/>
      <c r="Z823" s="49"/>
      <c r="AA823" s="49"/>
    </row>
    <row r="824" spans="1:27" x14ac:dyDescent="0.3">
      <c r="A824" s="47"/>
      <c r="B824" s="47"/>
      <c r="R824" s="47"/>
      <c r="X824" s="49"/>
      <c r="Y824" s="49"/>
      <c r="Z824" s="49"/>
      <c r="AA824" s="49"/>
    </row>
    <row r="825" spans="1:27" x14ac:dyDescent="0.3">
      <c r="A825" s="47"/>
      <c r="B825" s="47"/>
      <c r="R825" s="47"/>
      <c r="X825" s="49"/>
      <c r="Y825" s="49"/>
      <c r="Z825" s="49"/>
      <c r="AA825" s="49"/>
    </row>
    <row r="826" spans="1:27" x14ac:dyDescent="0.3">
      <c r="A826" s="47"/>
      <c r="B826" s="47"/>
      <c r="R826" s="47"/>
      <c r="X826" s="49"/>
      <c r="Y826" s="49"/>
      <c r="Z826" s="49"/>
      <c r="AA826" s="49"/>
    </row>
    <row r="827" spans="1:27" x14ac:dyDescent="0.3">
      <c r="A827" s="47"/>
      <c r="B827" s="47"/>
      <c r="R827" s="47"/>
      <c r="X827" s="49"/>
      <c r="Y827" s="49"/>
      <c r="Z827" s="49"/>
      <c r="AA827" s="49"/>
    </row>
    <row r="828" spans="1:27" x14ac:dyDescent="0.3">
      <c r="A828" s="47"/>
      <c r="B828" s="47"/>
      <c r="R828" s="47"/>
      <c r="X828" s="49"/>
      <c r="Y828" s="49"/>
      <c r="Z828" s="49"/>
      <c r="AA828" s="49"/>
    </row>
    <row r="829" spans="1:27" x14ac:dyDescent="0.3">
      <c r="A829" s="47"/>
      <c r="B829" s="47"/>
      <c r="R829" s="47"/>
      <c r="X829" s="49"/>
      <c r="Y829" s="49"/>
      <c r="Z829" s="49"/>
      <c r="AA829" s="49"/>
    </row>
    <row r="830" spans="1:27" x14ac:dyDescent="0.3">
      <c r="A830" s="47"/>
      <c r="B830" s="47"/>
      <c r="R830" s="47"/>
      <c r="X830" s="49"/>
      <c r="Y830" s="49"/>
      <c r="Z830" s="49"/>
      <c r="AA830" s="49"/>
    </row>
    <row r="831" spans="1:27" x14ac:dyDescent="0.3">
      <c r="A831" s="47"/>
      <c r="B831" s="47"/>
      <c r="R831" s="47"/>
      <c r="X831" s="49"/>
      <c r="Y831" s="49"/>
      <c r="Z831" s="49"/>
      <c r="AA831" s="49"/>
    </row>
    <row r="832" spans="1:27" x14ac:dyDescent="0.3">
      <c r="A832" s="47"/>
      <c r="B832" s="47"/>
      <c r="R832" s="47"/>
      <c r="X832" s="49"/>
      <c r="Y832" s="49"/>
      <c r="Z832" s="49"/>
      <c r="AA832" s="49"/>
    </row>
    <row r="833" spans="1:27" x14ac:dyDescent="0.3">
      <c r="A833" s="47"/>
      <c r="B833" s="47"/>
      <c r="R833" s="47"/>
      <c r="X833" s="49"/>
      <c r="Y833" s="49"/>
      <c r="Z833" s="49"/>
      <c r="AA833" s="49"/>
    </row>
    <row r="834" spans="1:27" x14ac:dyDescent="0.3">
      <c r="A834" s="47"/>
      <c r="B834" s="47"/>
      <c r="R834" s="47"/>
      <c r="X834" s="49"/>
      <c r="Y834" s="49"/>
      <c r="Z834" s="49"/>
      <c r="AA834" s="49"/>
    </row>
    <row r="835" spans="1:27" x14ac:dyDescent="0.3">
      <c r="A835" s="47"/>
      <c r="B835" s="47"/>
      <c r="R835" s="47"/>
      <c r="X835" s="49"/>
      <c r="Y835" s="49"/>
      <c r="Z835" s="49"/>
      <c r="AA835" s="49"/>
    </row>
    <row r="836" spans="1:27" x14ac:dyDescent="0.3">
      <c r="A836" s="47"/>
      <c r="B836" s="47"/>
      <c r="R836" s="47"/>
      <c r="X836" s="49"/>
      <c r="Y836" s="49"/>
      <c r="Z836" s="49"/>
      <c r="AA836" s="49"/>
    </row>
    <row r="837" spans="1:27" x14ac:dyDescent="0.3">
      <c r="A837" s="47"/>
      <c r="B837" s="47"/>
      <c r="R837" s="47"/>
      <c r="X837" s="49"/>
      <c r="Y837" s="49"/>
      <c r="Z837" s="49"/>
      <c r="AA837" s="49"/>
    </row>
    <row r="838" spans="1:27" x14ac:dyDescent="0.3">
      <c r="A838" s="47"/>
      <c r="B838" s="47"/>
      <c r="R838" s="47"/>
      <c r="X838" s="49"/>
      <c r="Y838" s="49"/>
      <c r="Z838" s="49"/>
      <c r="AA838" s="49"/>
    </row>
    <row r="839" spans="1:27" x14ac:dyDescent="0.3">
      <c r="A839" s="47"/>
      <c r="B839" s="47"/>
      <c r="R839" s="47"/>
      <c r="X839" s="49"/>
      <c r="Y839" s="49"/>
      <c r="Z839" s="49"/>
      <c r="AA839" s="49"/>
    </row>
    <row r="840" spans="1:27" x14ac:dyDescent="0.3">
      <c r="A840" s="47"/>
      <c r="B840" s="47"/>
      <c r="R840" s="47"/>
      <c r="X840" s="49"/>
      <c r="Y840" s="49"/>
      <c r="Z840" s="49"/>
      <c r="AA840" s="49"/>
    </row>
    <row r="841" spans="1:27" x14ac:dyDescent="0.3">
      <c r="A841" s="47"/>
      <c r="B841" s="47"/>
      <c r="R841" s="47"/>
      <c r="X841" s="49"/>
      <c r="Y841" s="49"/>
      <c r="Z841" s="49"/>
      <c r="AA841" s="49"/>
    </row>
    <row r="842" spans="1:27" x14ac:dyDescent="0.3">
      <c r="A842" s="47"/>
      <c r="B842" s="47"/>
      <c r="R842" s="47"/>
      <c r="X842" s="49"/>
      <c r="Y842" s="49"/>
      <c r="Z842" s="49"/>
      <c r="AA842" s="49"/>
    </row>
    <row r="843" spans="1:27" x14ac:dyDescent="0.3">
      <c r="A843" s="47"/>
      <c r="B843" s="47"/>
      <c r="R843" s="47"/>
      <c r="X843" s="49"/>
      <c r="Y843" s="49"/>
      <c r="Z843" s="49"/>
      <c r="AA843" s="49"/>
    </row>
    <row r="844" spans="1:27" x14ac:dyDescent="0.3">
      <c r="A844" s="47"/>
      <c r="B844" s="47"/>
      <c r="R844" s="47"/>
      <c r="X844" s="49"/>
      <c r="Y844" s="49"/>
      <c r="Z844" s="49"/>
      <c r="AA844" s="49"/>
    </row>
    <row r="845" spans="1:27" x14ac:dyDescent="0.3">
      <c r="A845" s="47"/>
      <c r="B845" s="47"/>
      <c r="R845" s="47"/>
      <c r="X845" s="49"/>
      <c r="Y845" s="49"/>
      <c r="Z845" s="49"/>
      <c r="AA845" s="49"/>
    </row>
    <row r="846" spans="1:27" x14ac:dyDescent="0.3">
      <c r="A846" s="47"/>
      <c r="B846" s="47"/>
      <c r="R846" s="47"/>
      <c r="X846" s="49"/>
      <c r="Y846" s="49"/>
      <c r="Z846" s="49"/>
      <c r="AA846" s="49"/>
    </row>
    <row r="847" spans="1:27" x14ac:dyDescent="0.3">
      <c r="A847" s="47"/>
      <c r="B847" s="47"/>
      <c r="R847" s="47"/>
      <c r="X847" s="49"/>
      <c r="Y847" s="49"/>
      <c r="Z847" s="49"/>
      <c r="AA847" s="49"/>
    </row>
    <row r="848" spans="1:27" x14ac:dyDescent="0.3">
      <c r="A848" s="47"/>
      <c r="B848" s="47"/>
      <c r="R848" s="47"/>
      <c r="X848" s="49"/>
      <c r="Y848" s="49"/>
      <c r="Z848" s="49"/>
      <c r="AA848" s="49"/>
    </row>
    <row r="849" spans="1:27" x14ac:dyDescent="0.3">
      <c r="A849" s="47"/>
      <c r="B849" s="47"/>
      <c r="R849" s="47"/>
      <c r="X849" s="49"/>
      <c r="Y849" s="49"/>
      <c r="Z849" s="49"/>
      <c r="AA849" s="49"/>
    </row>
    <row r="850" spans="1:27" x14ac:dyDescent="0.3">
      <c r="A850" s="47"/>
      <c r="B850" s="47"/>
      <c r="R850" s="47"/>
      <c r="X850" s="49"/>
      <c r="Y850" s="49"/>
      <c r="Z850" s="49"/>
      <c r="AA850" s="49"/>
    </row>
    <row r="851" spans="1:27" x14ac:dyDescent="0.3">
      <c r="A851" s="47"/>
      <c r="B851" s="47"/>
      <c r="R851" s="47"/>
      <c r="X851" s="49"/>
      <c r="Y851" s="49"/>
      <c r="Z851" s="49"/>
      <c r="AA851" s="49"/>
    </row>
    <row r="852" spans="1:27" x14ac:dyDescent="0.3">
      <c r="A852" s="47"/>
      <c r="B852" s="47"/>
      <c r="R852" s="47"/>
      <c r="X852" s="49"/>
      <c r="Y852" s="49"/>
      <c r="Z852" s="49"/>
      <c r="AA852" s="49"/>
    </row>
    <row r="853" spans="1:27" x14ac:dyDescent="0.3">
      <c r="A853" s="47"/>
      <c r="B853" s="47"/>
      <c r="R853" s="47"/>
      <c r="X853" s="49"/>
      <c r="Y853" s="49"/>
      <c r="Z853" s="49"/>
      <c r="AA853" s="49"/>
    </row>
    <row r="854" spans="1:27" x14ac:dyDescent="0.3">
      <c r="A854" s="47"/>
      <c r="B854" s="47"/>
      <c r="R854" s="47"/>
      <c r="X854" s="49"/>
      <c r="Y854" s="49"/>
      <c r="Z854" s="49"/>
      <c r="AA854" s="49"/>
    </row>
    <row r="855" spans="1:27" x14ac:dyDescent="0.3">
      <c r="A855" s="47"/>
      <c r="B855" s="47"/>
      <c r="R855" s="47"/>
      <c r="X855" s="49"/>
      <c r="Y855" s="49"/>
      <c r="Z855" s="49"/>
      <c r="AA855" s="49"/>
    </row>
    <row r="856" spans="1:27" x14ac:dyDescent="0.3">
      <c r="A856" s="47"/>
      <c r="B856" s="47"/>
      <c r="R856" s="47"/>
      <c r="X856" s="49"/>
      <c r="Y856" s="49"/>
      <c r="Z856" s="49"/>
      <c r="AA856" s="49"/>
    </row>
    <row r="857" spans="1:27" x14ac:dyDescent="0.3">
      <c r="A857" s="47"/>
      <c r="B857" s="47"/>
      <c r="R857" s="47"/>
      <c r="X857" s="49"/>
      <c r="Y857" s="49"/>
      <c r="Z857" s="49"/>
      <c r="AA857" s="49"/>
    </row>
    <row r="858" spans="1:27" x14ac:dyDescent="0.3">
      <c r="A858" s="47"/>
      <c r="B858" s="47"/>
      <c r="R858" s="47"/>
      <c r="X858" s="49"/>
      <c r="Y858" s="49"/>
      <c r="Z858" s="49"/>
      <c r="AA858" s="49"/>
    </row>
    <row r="859" spans="1:27" x14ac:dyDescent="0.3">
      <c r="A859" s="47"/>
      <c r="B859" s="47"/>
      <c r="R859" s="47"/>
      <c r="X859" s="49"/>
      <c r="Y859" s="49"/>
      <c r="Z859" s="49"/>
      <c r="AA859" s="49"/>
    </row>
    <row r="860" spans="1:27" x14ac:dyDescent="0.3">
      <c r="A860" s="47"/>
      <c r="B860" s="47"/>
      <c r="R860" s="47"/>
      <c r="X860" s="49"/>
      <c r="Y860" s="49"/>
      <c r="Z860" s="49"/>
      <c r="AA860" s="49"/>
    </row>
    <row r="861" spans="1:27" x14ac:dyDescent="0.3">
      <c r="A861" s="47"/>
      <c r="B861" s="47"/>
      <c r="R861" s="47"/>
      <c r="X861" s="49"/>
      <c r="Y861" s="49"/>
      <c r="Z861" s="49"/>
      <c r="AA861" s="49"/>
    </row>
    <row r="862" spans="1:27" x14ac:dyDescent="0.3">
      <c r="A862" s="47"/>
      <c r="B862" s="47"/>
      <c r="R862" s="47"/>
      <c r="X862" s="49"/>
      <c r="Y862" s="49"/>
      <c r="Z862" s="49"/>
      <c r="AA862" s="49"/>
    </row>
    <row r="863" spans="1:27" x14ac:dyDescent="0.3">
      <c r="A863" s="47"/>
      <c r="B863" s="47"/>
      <c r="R863" s="47"/>
      <c r="X863" s="49"/>
      <c r="Y863" s="49"/>
      <c r="Z863" s="49"/>
      <c r="AA863" s="49"/>
    </row>
    <row r="864" spans="1:27" x14ac:dyDescent="0.3">
      <c r="A864" s="47"/>
      <c r="B864" s="47"/>
      <c r="R864" s="47"/>
      <c r="X864" s="49"/>
      <c r="Y864" s="49"/>
      <c r="Z864" s="49"/>
      <c r="AA864" s="49"/>
    </row>
    <row r="865" spans="1:27" x14ac:dyDescent="0.3">
      <c r="A865" s="47"/>
      <c r="B865" s="47"/>
      <c r="R865" s="47"/>
      <c r="X865" s="49"/>
      <c r="Y865" s="49"/>
      <c r="Z865" s="49"/>
      <c r="AA865" s="49"/>
    </row>
    <row r="866" spans="1:27" x14ac:dyDescent="0.3">
      <c r="A866" s="47"/>
      <c r="B866" s="47"/>
      <c r="R866" s="47"/>
      <c r="X866" s="49"/>
      <c r="Y866" s="49"/>
      <c r="Z866" s="49"/>
      <c r="AA866" s="49"/>
    </row>
    <row r="867" spans="1:27" x14ac:dyDescent="0.3">
      <c r="A867" s="47"/>
      <c r="B867" s="47"/>
      <c r="R867" s="47"/>
      <c r="X867" s="49"/>
      <c r="Y867" s="49"/>
      <c r="Z867" s="49"/>
      <c r="AA867" s="49"/>
    </row>
    <row r="868" spans="1:27" x14ac:dyDescent="0.3">
      <c r="A868" s="47"/>
      <c r="B868" s="47"/>
      <c r="R868" s="47"/>
      <c r="X868" s="49"/>
      <c r="Y868" s="49"/>
      <c r="Z868" s="49"/>
      <c r="AA868" s="49"/>
    </row>
    <row r="869" spans="1:27" x14ac:dyDescent="0.3">
      <c r="A869" s="47"/>
      <c r="B869" s="47"/>
      <c r="R869" s="47"/>
      <c r="X869" s="49"/>
      <c r="Y869" s="49"/>
      <c r="Z869" s="49"/>
      <c r="AA869" s="49"/>
    </row>
    <row r="870" spans="1:27" x14ac:dyDescent="0.3">
      <c r="A870" s="47"/>
      <c r="B870" s="47"/>
      <c r="R870" s="47"/>
      <c r="X870" s="49"/>
      <c r="Y870" s="49"/>
      <c r="Z870" s="49"/>
      <c r="AA870" s="49"/>
    </row>
    <row r="871" spans="1:27" x14ac:dyDescent="0.3">
      <c r="A871" s="47"/>
      <c r="B871" s="47"/>
      <c r="R871" s="47"/>
      <c r="X871" s="49"/>
      <c r="Y871" s="49"/>
      <c r="Z871" s="49"/>
      <c r="AA871" s="49"/>
    </row>
    <row r="872" spans="1:27" x14ac:dyDescent="0.3">
      <c r="A872" s="47"/>
      <c r="B872" s="47"/>
      <c r="R872" s="47"/>
      <c r="X872" s="49"/>
      <c r="Y872" s="49"/>
      <c r="Z872" s="49"/>
      <c r="AA872" s="49"/>
    </row>
    <row r="873" spans="1:27" x14ac:dyDescent="0.3">
      <c r="A873" s="47"/>
      <c r="B873" s="47"/>
      <c r="R873" s="47"/>
      <c r="X873" s="49"/>
      <c r="Y873" s="49"/>
      <c r="Z873" s="49"/>
      <c r="AA873" s="49"/>
    </row>
    <row r="874" spans="1:27" x14ac:dyDescent="0.3">
      <c r="A874" s="47"/>
      <c r="B874" s="47"/>
      <c r="R874" s="47"/>
      <c r="X874" s="49"/>
      <c r="Y874" s="49"/>
      <c r="Z874" s="49"/>
      <c r="AA874" s="49"/>
    </row>
    <row r="875" spans="1:27" x14ac:dyDescent="0.3">
      <c r="A875" s="47"/>
      <c r="B875" s="47"/>
      <c r="R875" s="47"/>
      <c r="X875" s="49"/>
      <c r="Y875" s="49"/>
      <c r="Z875" s="49"/>
      <c r="AA875" s="49"/>
    </row>
    <row r="876" spans="1:27" x14ac:dyDescent="0.3">
      <c r="A876" s="47"/>
      <c r="B876" s="47"/>
      <c r="R876" s="47"/>
      <c r="X876" s="49"/>
      <c r="Y876" s="49"/>
      <c r="Z876" s="49"/>
      <c r="AA876" s="49"/>
    </row>
    <row r="877" spans="1:27" x14ac:dyDescent="0.3">
      <c r="A877" s="47"/>
      <c r="B877" s="47"/>
      <c r="R877" s="47"/>
      <c r="X877" s="49"/>
      <c r="Y877" s="49"/>
      <c r="Z877" s="49"/>
      <c r="AA877" s="49"/>
    </row>
    <row r="878" spans="1:27" x14ac:dyDescent="0.3">
      <c r="A878" s="47"/>
      <c r="B878" s="47"/>
      <c r="R878" s="47"/>
      <c r="X878" s="49"/>
      <c r="Y878" s="49"/>
      <c r="Z878" s="49"/>
      <c r="AA878" s="49"/>
    </row>
    <row r="879" spans="1:27" x14ac:dyDescent="0.3">
      <c r="A879" s="47"/>
      <c r="B879" s="47"/>
      <c r="R879" s="47"/>
      <c r="X879" s="49"/>
      <c r="Y879" s="49"/>
      <c r="Z879" s="49"/>
      <c r="AA879" s="49"/>
    </row>
    <row r="880" spans="1:27" x14ac:dyDescent="0.3">
      <c r="A880" s="47"/>
      <c r="B880" s="47"/>
      <c r="R880" s="47"/>
      <c r="X880" s="49"/>
      <c r="Y880" s="49"/>
      <c r="Z880" s="49"/>
      <c r="AA880" s="49"/>
    </row>
    <row r="881" spans="1:27" x14ac:dyDescent="0.3">
      <c r="A881" s="47"/>
      <c r="B881" s="47"/>
      <c r="R881" s="47"/>
      <c r="X881" s="49"/>
      <c r="Y881" s="49"/>
      <c r="Z881" s="49"/>
      <c r="AA881" s="49"/>
    </row>
    <row r="882" spans="1:27" x14ac:dyDescent="0.3">
      <c r="A882" s="47"/>
      <c r="B882" s="47"/>
      <c r="R882" s="47"/>
      <c r="X882" s="49"/>
      <c r="Y882" s="49"/>
      <c r="Z882" s="49"/>
      <c r="AA882" s="49"/>
    </row>
    <row r="883" spans="1:27" x14ac:dyDescent="0.3">
      <c r="A883" s="47"/>
      <c r="B883" s="47"/>
      <c r="R883" s="47"/>
      <c r="X883" s="49"/>
      <c r="Y883" s="49"/>
      <c r="Z883" s="49"/>
      <c r="AA883" s="49"/>
    </row>
    <row r="884" spans="1:27" x14ac:dyDescent="0.3">
      <c r="A884" s="47"/>
      <c r="B884" s="47"/>
      <c r="R884" s="47"/>
      <c r="X884" s="49"/>
      <c r="Y884" s="49"/>
      <c r="Z884" s="49"/>
      <c r="AA884" s="49"/>
    </row>
    <row r="885" spans="1:27" x14ac:dyDescent="0.3">
      <c r="A885" s="47"/>
      <c r="B885" s="47"/>
      <c r="R885" s="47"/>
      <c r="X885" s="49"/>
      <c r="Y885" s="49"/>
      <c r="Z885" s="49"/>
      <c r="AA885" s="49"/>
    </row>
    <row r="886" spans="1:27" x14ac:dyDescent="0.3">
      <c r="A886" s="47"/>
      <c r="B886" s="47"/>
      <c r="R886" s="47"/>
      <c r="X886" s="49"/>
      <c r="Y886" s="49"/>
      <c r="Z886" s="49"/>
      <c r="AA886" s="49"/>
    </row>
    <row r="887" spans="1:27" x14ac:dyDescent="0.3">
      <c r="A887" s="47"/>
      <c r="B887" s="47"/>
      <c r="R887" s="47"/>
      <c r="X887" s="49"/>
      <c r="Y887" s="49"/>
      <c r="Z887" s="49"/>
      <c r="AA887" s="49"/>
    </row>
    <row r="888" spans="1:27" x14ac:dyDescent="0.3">
      <c r="A888" s="47"/>
      <c r="B888" s="47"/>
      <c r="R888" s="47"/>
      <c r="X888" s="49"/>
      <c r="Y888" s="49"/>
      <c r="Z888" s="49"/>
      <c r="AA888" s="49"/>
    </row>
    <row r="889" spans="1:27" x14ac:dyDescent="0.3">
      <c r="A889" s="47"/>
      <c r="B889" s="47"/>
      <c r="R889" s="47"/>
      <c r="X889" s="49"/>
      <c r="Y889" s="49"/>
      <c r="Z889" s="49"/>
      <c r="AA889" s="49"/>
    </row>
    <row r="890" spans="1:27" x14ac:dyDescent="0.3">
      <c r="A890" s="47"/>
      <c r="B890" s="47"/>
      <c r="R890" s="47"/>
      <c r="X890" s="49"/>
      <c r="Y890" s="49"/>
      <c r="Z890" s="49"/>
      <c r="AA890" s="49"/>
    </row>
    <row r="891" spans="1:27" x14ac:dyDescent="0.3">
      <c r="A891" s="47"/>
      <c r="B891" s="47"/>
      <c r="R891" s="47"/>
      <c r="X891" s="49"/>
      <c r="Y891" s="49"/>
      <c r="Z891" s="49"/>
      <c r="AA891" s="49"/>
    </row>
    <row r="892" spans="1:27" x14ac:dyDescent="0.3">
      <c r="A892" s="47"/>
      <c r="B892" s="47"/>
      <c r="R892" s="47"/>
      <c r="X892" s="49"/>
      <c r="Y892" s="49"/>
      <c r="Z892" s="49"/>
      <c r="AA892" s="49"/>
    </row>
    <row r="893" spans="1:27" x14ac:dyDescent="0.3">
      <c r="A893" s="47"/>
      <c r="B893" s="47"/>
      <c r="R893" s="47"/>
      <c r="X893" s="49"/>
      <c r="Y893" s="49"/>
      <c r="Z893" s="49"/>
      <c r="AA893" s="49"/>
    </row>
    <row r="894" spans="1:27" x14ac:dyDescent="0.3">
      <c r="A894" s="47"/>
      <c r="B894" s="47"/>
      <c r="R894" s="47"/>
      <c r="X894" s="49"/>
      <c r="Y894" s="49"/>
      <c r="Z894" s="49"/>
      <c r="AA894" s="49"/>
    </row>
    <row r="895" spans="1:27" x14ac:dyDescent="0.3">
      <c r="A895" s="47"/>
      <c r="B895" s="47"/>
      <c r="R895" s="47"/>
      <c r="X895" s="49"/>
      <c r="Y895" s="49"/>
      <c r="Z895" s="49"/>
      <c r="AA895" s="49"/>
    </row>
    <row r="896" spans="1:27" x14ac:dyDescent="0.3">
      <c r="A896" s="47"/>
      <c r="B896" s="47"/>
      <c r="R896" s="47"/>
      <c r="X896" s="49"/>
      <c r="Y896" s="49"/>
      <c r="Z896" s="49"/>
      <c r="AA896" s="49"/>
    </row>
    <row r="897" spans="1:27" x14ac:dyDescent="0.3">
      <c r="A897" s="47"/>
      <c r="B897" s="47"/>
      <c r="R897" s="47"/>
      <c r="X897" s="49"/>
      <c r="Y897" s="49"/>
      <c r="Z897" s="49"/>
      <c r="AA897" s="49"/>
    </row>
    <row r="898" spans="1:27" x14ac:dyDescent="0.3">
      <c r="A898" s="47"/>
      <c r="B898" s="47"/>
      <c r="R898" s="47"/>
      <c r="X898" s="49"/>
      <c r="Y898" s="49"/>
      <c r="Z898" s="49"/>
      <c r="AA898" s="49"/>
    </row>
    <row r="899" spans="1:27" x14ac:dyDescent="0.3">
      <c r="A899" s="47"/>
      <c r="B899" s="47"/>
      <c r="R899" s="47"/>
      <c r="X899" s="49"/>
      <c r="Y899" s="49"/>
      <c r="Z899" s="49"/>
      <c r="AA899" s="49"/>
    </row>
    <row r="900" spans="1:27" x14ac:dyDescent="0.3">
      <c r="A900" s="47"/>
      <c r="B900" s="47"/>
      <c r="R900" s="47"/>
      <c r="X900" s="49"/>
      <c r="Y900" s="49"/>
      <c r="Z900" s="49"/>
      <c r="AA900" s="49"/>
    </row>
    <row r="901" spans="1:27" x14ac:dyDescent="0.3">
      <c r="A901" s="47"/>
      <c r="B901" s="47"/>
      <c r="R901" s="47"/>
      <c r="X901" s="49"/>
      <c r="Y901" s="49"/>
      <c r="Z901" s="49"/>
      <c r="AA901" s="49"/>
    </row>
    <row r="902" spans="1:27" x14ac:dyDescent="0.3">
      <c r="A902" s="47"/>
      <c r="B902" s="47"/>
      <c r="R902" s="47"/>
      <c r="X902" s="49"/>
      <c r="Y902" s="49"/>
      <c r="Z902" s="49"/>
      <c r="AA902" s="49"/>
    </row>
    <row r="903" spans="1:27" x14ac:dyDescent="0.3">
      <c r="A903" s="47"/>
      <c r="B903" s="47"/>
      <c r="R903" s="47"/>
      <c r="X903" s="49"/>
      <c r="Y903" s="49"/>
      <c r="Z903" s="49"/>
      <c r="AA903" s="49"/>
    </row>
    <row r="904" spans="1:27" x14ac:dyDescent="0.3">
      <c r="A904" s="47"/>
      <c r="B904" s="47"/>
      <c r="R904" s="47"/>
      <c r="X904" s="49"/>
      <c r="Y904" s="49"/>
      <c r="Z904" s="49"/>
      <c r="AA904" s="49"/>
    </row>
    <row r="905" spans="1:27" x14ac:dyDescent="0.3">
      <c r="A905" s="47"/>
      <c r="B905" s="47"/>
      <c r="R905" s="47"/>
      <c r="X905" s="49"/>
      <c r="Y905" s="49"/>
      <c r="Z905" s="49"/>
      <c r="AA905" s="49"/>
    </row>
    <row r="906" spans="1:27" x14ac:dyDescent="0.3">
      <c r="A906" s="47"/>
      <c r="B906" s="47"/>
      <c r="R906" s="47"/>
      <c r="X906" s="49"/>
      <c r="Y906" s="49"/>
      <c r="Z906" s="49"/>
      <c r="AA906" s="49"/>
    </row>
    <row r="907" spans="1:27" x14ac:dyDescent="0.3">
      <c r="A907" s="47"/>
      <c r="B907" s="47"/>
      <c r="R907" s="47"/>
      <c r="X907" s="49"/>
      <c r="Y907" s="49"/>
      <c r="Z907" s="49"/>
      <c r="AA907" s="49"/>
    </row>
    <row r="908" spans="1:27" x14ac:dyDescent="0.3">
      <c r="A908" s="47"/>
      <c r="B908" s="47"/>
      <c r="R908" s="47"/>
      <c r="X908" s="49"/>
      <c r="Y908" s="49"/>
      <c r="Z908" s="49"/>
      <c r="AA908" s="49"/>
    </row>
    <row r="909" spans="1:27" x14ac:dyDescent="0.3">
      <c r="A909" s="47"/>
      <c r="B909" s="47"/>
      <c r="R909" s="47"/>
      <c r="X909" s="49"/>
      <c r="Y909" s="49"/>
      <c r="Z909" s="49"/>
      <c r="AA909" s="49"/>
    </row>
    <row r="910" spans="1:27" x14ac:dyDescent="0.3">
      <c r="A910" s="47"/>
      <c r="B910" s="47"/>
      <c r="R910" s="47"/>
      <c r="X910" s="49"/>
      <c r="Y910" s="49"/>
      <c r="Z910" s="49"/>
      <c r="AA910" s="49"/>
    </row>
    <row r="911" spans="1:27" x14ac:dyDescent="0.3">
      <c r="A911" s="47"/>
      <c r="B911" s="47"/>
      <c r="R911" s="47"/>
      <c r="X911" s="49"/>
      <c r="Y911" s="49"/>
      <c r="Z911" s="49"/>
      <c r="AA911" s="49"/>
    </row>
    <row r="912" spans="1:27" x14ac:dyDescent="0.3">
      <c r="A912" s="47"/>
      <c r="B912" s="47"/>
      <c r="R912" s="47"/>
      <c r="X912" s="49"/>
      <c r="Y912" s="49"/>
      <c r="Z912" s="49"/>
      <c r="AA912" s="49"/>
    </row>
    <row r="913" spans="1:27" x14ac:dyDescent="0.3">
      <c r="A913" s="47"/>
      <c r="B913" s="47"/>
      <c r="R913" s="47"/>
      <c r="X913" s="49"/>
      <c r="Y913" s="49"/>
      <c r="Z913" s="49"/>
      <c r="AA913" s="49"/>
    </row>
    <row r="914" spans="1:27" x14ac:dyDescent="0.3">
      <c r="A914" s="47"/>
      <c r="B914" s="47"/>
      <c r="R914" s="47"/>
      <c r="X914" s="49"/>
      <c r="Y914" s="49"/>
      <c r="Z914" s="49"/>
      <c r="AA914" s="49"/>
    </row>
    <row r="915" spans="1:27" x14ac:dyDescent="0.3">
      <c r="A915" s="47"/>
      <c r="B915" s="47"/>
      <c r="R915" s="47"/>
      <c r="X915" s="49"/>
      <c r="Y915" s="49"/>
      <c r="Z915" s="49"/>
      <c r="AA915" s="49"/>
    </row>
    <row r="916" spans="1:27" x14ac:dyDescent="0.3">
      <c r="A916" s="47"/>
      <c r="B916" s="47"/>
      <c r="R916" s="47"/>
      <c r="X916" s="49"/>
      <c r="Y916" s="49"/>
      <c r="Z916" s="49"/>
      <c r="AA916" s="49"/>
    </row>
    <row r="917" spans="1:27" x14ac:dyDescent="0.3">
      <c r="A917" s="47"/>
      <c r="B917" s="47"/>
      <c r="R917" s="47"/>
      <c r="X917" s="49"/>
      <c r="Y917" s="49"/>
      <c r="Z917" s="49"/>
      <c r="AA917" s="49"/>
    </row>
    <row r="918" spans="1:27" x14ac:dyDescent="0.3">
      <c r="A918" s="47"/>
      <c r="B918" s="47"/>
      <c r="R918" s="47"/>
      <c r="X918" s="49"/>
      <c r="Y918" s="49"/>
      <c r="Z918" s="49"/>
      <c r="AA918" s="49"/>
    </row>
    <row r="919" spans="1:27" x14ac:dyDescent="0.3">
      <c r="A919" s="47"/>
      <c r="B919" s="47"/>
      <c r="R919" s="47"/>
      <c r="X919" s="49"/>
      <c r="Y919" s="49"/>
      <c r="Z919" s="49"/>
      <c r="AA919" s="49"/>
    </row>
    <row r="920" spans="1:27" x14ac:dyDescent="0.3">
      <c r="A920" s="47"/>
      <c r="B920" s="47"/>
      <c r="R920" s="47"/>
      <c r="X920" s="49"/>
      <c r="Y920" s="49"/>
      <c r="Z920" s="49"/>
      <c r="AA920" s="49"/>
    </row>
    <row r="921" spans="1:27" x14ac:dyDescent="0.3">
      <c r="A921" s="47"/>
      <c r="B921" s="47"/>
      <c r="R921" s="47"/>
      <c r="X921" s="49"/>
      <c r="Y921" s="49"/>
      <c r="Z921" s="49"/>
      <c r="AA921" s="49"/>
    </row>
    <row r="922" spans="1:27" x14ac:dyDescent="0.3">
      <c r="A922" s="47"/>
      <c r="B922" s="47"/>
      <c r="R922" s="47"/>
      <c r="X922" s="49"/>
      <c r="Y922" s="49"/>
      <c r="Z922" s="49"/>
      <c r="AA922" s="49"/>
    </row>
    <row r="923" spans="1:27" x14ac:dyDescent="0.3">
      <c r="A923" s="47"/>
      <c r="B923" s="47"/>
      <c r="R923" s="47"/>
      <c r="X923" s="49"/>
      <c r="Y923" s="49"/>
      <c r="Z923" s="49"/>
      <c r="AA923" s="49"/>
    </row>
    <row r="924" spans="1:27" x14ac:dyDescent="0.3">
      <c r="A924" s="47"/>
      <c r="B924" s="47"/>
      <c r="R924" s="47"/>
      <c r="X924" s="49"/>
      <c r="Y924" s="49"/>
      <c r="Z924" s="49"/>
      <c r="AA924" s="49"/>
    </row>
    <row r="925" spans="1:27" x14ac:dyDescent="0.3">
      <c r="A925" s="47"/>
      <c r="B925" s="47"/>
      <c r="R925" s="47"/>
      <c r="X925" s="49"/>
      <c r="Y925" s="49"/>
      <c r="Z925" s="49"/>
      <c r="AA925" s="49"/>
    </row>
    <row r="926" spans="1:27" x14ac:dyDescent="0.3">
      <c r="A926" s="47"/>
      <c r="B926" s="47"/>
      <c r="R926" s="47"/>
      <c r="X926" s="49"/>
      <c r="Y926" s="49"/>
      <c r="Z926" s="49"/>
      <c r="AA926" s="49"/>
    </row>
    <row r="927" spans="1:27" x14ac:dyDescent="0.3">
      <c r="A927" s="47"/>
      <c r="B927" s="47"/>
      <c r="R927" s="47"/>
      <c r="X927" s="49"/>
      <c r="Y927" s="49"/>
      <c r="Z927" s="49"/>
      <c r="AA927" s="49"/>
    </row>
    <row r="928" spans="1:27" x14ac:dyDescent="0.3">
      <c r="A928" s="47"/>
      <c r="B928" s="47"/>
      <c r="R928" s="47"/>
      <c r="X928" s="49"/>
      <c r="Y928" s="49"/>
      <c r="Z928" s="49"/>
      <c r="AA928" s="49"/>
    </row>
    <row r="929" spans="1:27" x14ac:dyDescent="0.3">
      <c r="A929" s="47"/>
      <c r="B929" s="47"/>
      <c r="R929" s="47"/>
      <c r="X929" s="49"/>
      <c r="Y929" s="49"/>
      <c r="Z929" s="49"/>
      <c r="AA929" s="49"/>
    </row>
    <row r="930" spans="1:27" x14ac:dyDescent="0.3">
      <c r="A930" s="47"/>
      <c r="B930" s="47"/>
      <c r="R930" s="47"/>
      <c r="X930" s="49"/>
      <c r="Y930" s="49"/>
      <c r="Z930" s="49"/>
      <c r="AA930" s="49"/>
    </row>
    <row r="931" spans="1:27" x14ac:dyDescent="0.3">
      <c r="A931" s="47"/>
      <c r="B931" s="47"/>
      <c r="R931" s="47"/>
      <c r="X931" s="49"/>
      <c r="Y931" s="49"/>
      <c r="Z931" s="49"/>
      <c r="AA931" s="49"/>
    </row>
    <row r="932" spans="1:27" x14ac:dyDescent="0.3">
      <c r="A932" s="47"/>
      <c r="B932" s="47"/>
      <c r="R932" s="47"/>
      <c r="X932" s="49"/>
      <c r="Y932" s="49"/>
      <c r="Z932" s="49"/>
      <c r="AA932" s="49"/>
    </row>
    <row r="933" spans="1:27" x14ac:dyDescent="0.3">
      <c r="A933" s="47"/>
      <c r="B933" s="47"/>
      <c r="R933" s="47"/>
      <c r="X933" s="49"/>
      <c r="Y933" s="49"/>
      <c r="Z933" s="49"/>
      <c r="AA933" s="49"/>
    </row>
    <row r="934" spans="1:27" x14ac:dyDescent="0.3">
      <c r="A934" s="47"/>
      <c r="B934" s="47"/>
      <c r="R934" s="47"/>
      <c r="X934" s="49"/>
      <c r="Y934" s="49"/>
      <c r="Z934" s="49"/>
      <c r="AA934" s="49"/>
    </row>
    <row r="935" spans="1:27" x14ac:dyDescent="0.3">
      <c r="A935" s="47"/>
      <c r="B935" s="47"/>
      <c r="R935" s="47"/>
      <c r="X935" s="49"/>
      <c r="Y935" s="49"/>
      <c r="Z935" s="49"/>
      <c r="AA935" s="49"/>
    </row>
    <row r="936" spans="1:27" x14ac:dyDescent="0.3">
      <c r="A936" s="47"/>
      <c r="B936" s="47"/>
      <c r="R936" s="47"/>
      <c r="X936" s="49"/>
      <c r="Y936" s="49"/>
      <c r="Z936" s="49"/>
      <c r="AA936" s="49"/>
    </row>
    <row r="937" spans="1:27" x14ac:dyDescent="0.3">
      <c r="A937" s="47"/>
      <c r="B937" s="47"/>
      <c r="R937" s="47"/>
      <c r="X937" s="49"/>
      <c r="Y937" s="49"/>
      <c r="Z937" s="49"/>
      <c r="AA937" s="49"/>
    </row>
    <row r="938" spans="1:27" x14ac:dyDescent="0.3">
      <c r="A938" s="47"/>
      <c r="B938" s="47"/>
      <c r="R938" s="47"/>
      <c r="X938" s="49"/>
      <c r="Y938" s="49"/>
      <c r="Z938" s="49"/>
      <c r="AA938" s="49"/>
    </row>
    <row r="939" spans="1:27" x14ac:dyDescent="0.3">
      <c r="A939" s="47"/>
      <c r="B939" s="47"/>
      <c r="R939" s="47"/>
      <c r="X939" s="49"/>
      <c r="Y939" s="49"/>
      <c r="Z939" s="49"/>
      <c r="AA939" s="49"/>
    </row>
    <row r="940" spans="1:27" x14ac:dyDescent="0.3">
      <c r="A940" s="47"/>
      <c r="B940" s="47"/>
      <c r="R940" s="47"/>
      <c r="X940" s="49"/>
      <c r="Y940" s="49"/>
      <c r="Z940" s="49"/>
      <c r="AA940" s="49"/>
    </row>
    <row r="941" spans="1:27" x14ac:dyDescent="0.3">
      <c r="A941" s="47"/>
      <c r="B941" s="47"/>
      <c r="R941" s="47"/>
      <c r="X941" s="49"/>
      <c r="Y941" s="49"/>
      <c r="Z941" s="49"/>
      <c r="AA941" s="49"/>
    </row>
    <row r="942" spans="1:27" x14ac:dyDescent="0.3">
      <c r="A942" s="47"/>
      <c r="B942" s="47"/>
      <c r="R942" s="47"/>
      <c r="X942" s="49"/>
      <c r="Y942" s="49"/>
      <c r="Z942" s="49"/>
      <c r="AA942" s="49"/>
    </row>
    <row r="943" spans="1:27" x14ac:dyDescent="0.3">
      <c r="A943" s="47"/>
      <c r="B943" s="47"/>
      <c r="R943" s="47"/>
      <c r="X943" s="49"/>
      <c r="Y943" s="49"/>
      <c r="Z943" s="49"/>
      <c r="AA943" s="49"/>
    </row>
    <row r="944" spans="1:27" x14ac:dyDescent="0.3">
      <c r="A944" s="47"/>
      <c r="B944" s="47"/>
      <c r="R944" s="47"/>
      <c r="X944" s="49"/>
      <c r="Y944" s="49"/>
      <c r="Z944" s="49"/>
      <c r="AA944" s="49"/>
    </row>
    <row r="945" spans="1:27" x14ac:dyDescent="0.3">
      <c r="A945" s="47"/>
      <c r="B945" s="47"/>
      <c r="R945" s="47"/>
      <c r="X945" s="49"/>
      <c r="Y945" s="49"/>
      <c r="Z945" s="49"/>
      <c r="AA945" s="49"/>
    </row>
    <row r="946" spans="1:27" x14ac:dyDescent="0.3">
      <c r="A946" s="47"/>
      <c r="B946" s="47"/>
      <c r="R946" s="47"/>
      <c r="X946" s="49"/>
      <c r="Y946" s="49"/>
      <c r="Z946" s="49"/>
      <c r="AA946" s="49"/>
    </row>
    <row r="947" spans="1:27" x14ac:dyDescent="0.3">
      <c r="A947" s="47"/>
      <c r="B947" s="47"/>
      <c r="R947" s="47"/>
      <c r="X947" s="49"/>
      <c r="Y947" s="49"/>
      <c r="Z947" s="49"/>
      <c r="AA947" s="49"/>
    </row>
    <row r="948" spans="1:27" x14ac:dyDescent="0.3">
      <c r="A948" s="47"/>
      <c r="B948" s="47"/>
      <c r="R948" s="47"/>
      <c r="X948" s="49"/>
      <c r="Y948" s="49"/>
      <c r="Z948" s="49"/>
      <c r="AA948" s="49"/>
    </row>
    <row r="949" spans="1:27" x14ac:dyDescent="0.3">
      <c r="A949" s="47"/>
      <c r="B949" s="47"/>
      <c r="R949" s="47"/>
      <c r="X949" s="49"/>
      <c r="Y949" s="49"/>
      <c r="Z949" s="49"/>
      <c r="AA949" s="49"/>
    </row>
    <row r="950" spans="1:27" x14ac:dyDescent="0.3">
      <c r="A950" s="47"/>
      <c r="B950" s="47"/>
      <c r="R950" s="47"/>
      <c r="X950" s="49"/>
      <c r="Y950" s="49"/>
      <c r="Z950" s="49"/>
      <c r="AA950" s="49"/>
    </row>
    <row r="951" spans="1:27" x14ac:dyDescent="0.3">
      <c r="A951" s="47"/>
      <c r="B951" s="47"/>
      <c r="R951" s="47"/>
      <c r="X951" s="49"/>
      <c r="Y951" s="49"/>
      <c r="Z951" s="49"/>
      <c r="AA951" s="49"/>
    </row>
    <row r="952" spans="1:27" x14ac:dyDescent="0.3">
      <c r="A952" s="47"/>
      <c r="B952" s="47"/>
      <c r="R952" s="47"/>
      <c r="X952" s="49"/>
      <c r="Y952" s="49"/>
      <c r="Z952" s="49"/>
      <c r="AA952" s="49"/>
    </row>
    <row r="953" spans="1:27" x14ac:dyDescent="0.3">
      <c r="A953" s="47"/>
      <c r="B953" s="47"/>
      <c r="R953" s="47"/>
      <c r="X953" s="49"/>
      <c r="Y953" s="49"/>
      <c r="Z953" s="49"/>
      <c r="AA953" s="49"/>
    </row>
    <row r="954" spans="1:27" x14ac:dyDescent="0.3">
      <c r="A954" s="47"/>
      <c r="B954" s="47"/>
      <c r="R954" s="47"/>
      <c r="X954" s="49"/>
      <c r="Y954" s="49"/>
      <c r="Z954" s="49"/>
      <c r="AA954" s="49"/>
    </row>
    <row r="955" spans="1:27" x14ac:dyDescent="0.3">
      <c r="A955" s="47"/>
      <c r="B955" s="47"/>
      <c r="R955" s="47"/>
      <c r="X955" s="49"/>
      <c r="Y955" s="49"/>
      <c r="Z955" s="49"/>
      <c r="AA955" s="49"/>
    </row>
    <row r="956" spans="1:27" x14ac:dyDescent="0.3">
      <c r="A956" s="47"/>
      <c r="B956" s="47"/>
      <c r="R956" s="47"/>
      <c r="X956" s="49"/>
      <c r="Y956" s="49"/>
      <c r="Z956" s="49"/>
      <c r="AA956" s="49"/>
    </row>
    <row r="957" spans="1:27" x14ac:dyDescent="0.3">
      <c r="A957" s="47"/>
      <c r="B957" s="47"/>
      <c r="R957" s="47"/>
      <c r="X957" s="49"/>
      <c r="Y957" s="49"/>
      <c r="Z957" s="49"/>
      <c r="AA957" s="49"/>
    </row>
    <row r="958" spans="1:27" x14ac:dyDescent="0.3">
      <c r="A958" s="47"/>
      <c r="B958" s="47"/>
      <c r="R958" s="47"/>
      <c r="X958" s="49"/>
      <c r="Y958" s="49"/>
      <c r="Z958" s="49"/>
      <c r="AA958" s="49"/>
    </row>
    <row r="959" spans="1:27" x14ac:dyDescent="0.3">
      <c r="A959" s="47"/>
      <c r="B959" s="47"/>
      <c r="R959" s="47"/>
      <c r="X959" s="49"/>
      <c r="Y959" s="49"/>
      <c r="Z959" s="49"/>
      <c r="AA959" s="49"/>
    </row>
    <row r="960" spans="1:27" x14ac:dyDescent="0.3">
      <c r="A960" s="47"/>
      <c r="B960" s="47"/>
      <c r="R960" s="47"/>
      <c r="X960" s="49"/>
      <c r="Y960" s="49"/>
      <c r="Z960" s="49"/>
      <c r="AA960" s="49"/>
    </row>
    <row r="961" spans="1:27" x14ac:dyDescent="0.3">
      <c r="A961" s="47"/>
      <c r="B961" s="47"/>
      <c r="R961" s="47"/>
      <c r="X961" s="49"/>
      <c r="Y961" s="49"/>
      <c r="Z961" s="49"/>
      <c r="AA961" s="49"/>
    </row>
    <row r="962" spans="1:27" x14ac:dyDescent="0.3">
      <c r="A962" s="47"/>
      <c r="B962" s="47"/>
      <c r="R962" s="47"/>
      <c r="X962" s="49"/>
      <c r="Y962" s="49"/>
      <c r="Z962" s="49"/>
      <c r="AA962" s="49"/>
    </row>
    <row r="963" spans="1:27" x14ac:dyDescent="0.3">
      <c r="A963" s="47"/>
      <c r="B963" s="47"/>
      <c r="R963" s="47"/>
      <c r="X963" s="49"/>
      <c r="Y963" s="49"/>
      <c r="Z963" s="49"/>
      <c r="AA963" s="49"/>
    </row>
    <row r="964" spans="1:27" x14ac:dyDescent="0.3">
      <c r="A964" s="47"/>
      <c r="B964" s="47"/>
      <c r="R964" s="47"/>
      <c r="X964" s="49"/>
      <c r="Y964" s="49"/>
      <c r="Z964" s="49"/>
      <c r="AA964" s="49"/>
    </row>
    <row r="965" spans="1:27" x14ac:dyDescent="0.3">
      <c r="A965" s="47"/>
      <c r="B965" s="47"/>
      <c r="R965" s="47"/>
      <c r="X965" s="49"/>
      <c r="Y965" s="49"/>
      <c r="Z965" s="49"/>
      <c r="AA965" s="49"/>
    </row>
    <row r="966" spans="1:27" x14ac:dyDescent="0.3">
      <c r="A966" s="47"/>
      <c r="B966" s="47"/>
      <c r="R966" s="47"/>
      <c r="X966" s="49"/>
      <c r="Y966" s="49"/>
      <c r="Z966" s="49"/>
      <c r="AA966" s="49"/>
    </row>
    <row r="967" spans="1:27" x14ac:dyDescent="0.3">
      <c r="A967" s="47"/>
      <c r="B967" s="47"/>
      <c r="R967" s="47"/>
      <c r="X967" s="49"/>
      <c r="Y967" s="49"/>
      <c r="Z967" s="49"/>
      <c r="AA967" s="49"/>
    </row>
    <row r="968" spans="1:27" x14ac:dyDescent="0.3">
      <c r="A968" s="47"/>
      <c r="B968" s="47"/>
      <c r="R968" s="47"/>
      <c r="X968" s="49"/>
      <c r="Y968" s="49"/>
      <c r="Z968" s="49"/>
      <c r="AA968" s="49"/>
    </row>
    <row r="969" spans="1:27" x14ac:dyDescent="0.3">
      <c r="A969" s="47"/>
      <c r="B969" s="47"/>
      <c r="R969" s="47"/>
      <c r="X969" s="49"/>
      <c r="Y969" s="49"/>
      <c r="Z969" s="49"/>
      <c r="AA969" s="49"/>
    </row>
    <row r="970" spans="1:27" x14ac:dyDescent="0.3">
      <c r="A970" s="47"/>
      <c r="B970" s="47"/>
      <c r="R970" s="47"/>
      <c r="X970" s="49"/>
      <c r="Y970" s="49"/>
      <c r="Z970" s="49"/>
      <c r="AA970" s="49"/>
    </row>
    <row r="971" spans="1:27" x14ac:dyDescent="0.3">
      <c r="A971" s="47"/>
      <c r="B971" s="47"/>
      <c r="R971" s="47"/>
      <c r="X971" s="49"/>
      <c r="Y971" s="49"/>
      <c r="Z971" s="49"/>
      <c r="AA971" s="49"/>
    </row>
    <row r="972" spans="1:27" x14ac:dyDescent="0.3">
      <c r="A972" s="47"/>
      <c r="B972" s="47"/>
      <c r="R972" s="47"/>
      <c r="X972" s="49"/>
      <c r="Y972" s="49"/>
      <c r="Z972" s="49"/>
      <c r="AA972" s="49"/>
    </row>
    <row r="973" spans="1:27" x14ac:dyDescent="0.3">
      <c r="A973" s="47"/>
      <c r="B973" s="47"/>
      <c r="R973" s="47"/>
      <c r="X973" s="49"/>
      <c r="Y973" s="49"/>
      <c r="Z973" s="49"/>
      <c r="AA973" s="49"/>
    </row>
    <row r="974" spans="1:27" x14ac:dyDescent="0.3">
      <c r="A974" s="47"/>
      <c r="B974" s="47"/>
      <c r="R974" s="47"/>
      <c r="X974" s="49"/>
      <c r="Y974" s="49"/>
      <c r="Z974" s="49"/>
      <c r="AA974" s="49"/>
    </row>
    <row r="975" spans="1:27" x14ac:dyDescent="0.3">
      <c r="A975" s="47"/>
      <c r="B975" s="47"/>
      <c r="R975" s="47"/>
      <c r="X975" s="49"/>
      <c r="Y975" s="49"/>
      <c r="Z975" s="49"/>
      <c r="AA975" s="49"/>
    </row>
    <row r="976" spans="1:27" x14ac:dyDescent="0.3">
      <c r="A976" s="47"/>
      <c r="B976" s="47"/>
      <c r="R976" s="47"/>
      <c r="X976" s="49"/>
      <c r="Y976" s="49"/>
      <c r="Z976" s="49"/>
      <c r="AA976" s="49"/>
    </row>
    <row r="977" spans="1:27" x14ac:dyDescent="0.3">
      <c r="A977" s="47"/>
      <c r="B977" s="47"/>
      <c r="R977" s="47"/>
      <c r="X977" s="49"/>
      <c r="Y977" s="49"/>
      <c r="Z977" s="49"/>
      <c r="AA977" s="49"/>
    </row>
    <row r="978" spans="1:27" x14ac:dyDescent="0.3">
      <c r="A978" s="47"/>
      <c r="B978" s="47"/>
      <c r="R978" s="47"/>
      <c r="X978" s="49"/>
      <c r="Y978" s="49"/>
      <c r="Z978" s="49"/>
      <c r="AA978" s="49"/>
    </row>
    <row r="979" spans="1:27" x14ac:dyDescent="0.3">
      <c r="A979" s="47"/>
      <c r="B979" s="47"/>
      <c r="R979" s="47"/>
      <c r="X979" s="49"/>
      <c r="Y979" s="49"/>
      <c r="Z979" s="49"/>
      <c r="AA979" s="49"/>
    </row>
    <row r="980" spans="1:27" x14ac:dyDescent="0.3">
      <c r="A980" s="47"/>
      <c r="B980" s="47"/>
      <c r="R980" s="47"/>
      <c r="X980" s="49"/>
      <c r="Y980" s="49"/>
      <c r="Z980" s="49"/>
      <c r="AA980" s="49"/>
    </row>
    <row r="981" spans="1:27" x14ac:dyDescent="0.3">
      <c r="A981" s="47"/>
      <c r="B981" s="47"/>
      <c r="R981" s="47"/>
      <c r="X981" s="49"/>
      <c r="Y981" s="49"/>
      <c r="Z981" s="49"/>
      <c r="AA981" s="49"/>
    </row>
    <row r="982" spans="1:27" x14ac:dyDescent="0.3">
      <c r="A982" s="47"/>
      <c r="B982" s="47"/>
      <c r="R982" s="47"/>
      <c r="X982" s="49"/>
      <c r="Y982" s="49"/>
      <c r="Z982" s="49"/>
      <c r="AA982" s="49"/>
    </row>
    <row r="983" spans="1:27" x14ac:dyDescent="0.3">
      <c r="A983" s="47"/>
      <c r="B983" s="47"/>
      <c r="R983" s="47"/>
      <c r="X983" s="49"/>
      <c r="Y983" s="49"/>
      <c r="Z983" s="49"/>
      <c r="AA983" s="49"/>
    </row>
    <row r="984" spans="1:27" x14ac:dyDescent="0.3">
      <c r="A984" s="47"/>
      <c r="B984" s="47"/>
      <c r="R984" s="47"/>
      <c r="X984" s="49"/>
      <c r="Y984" s="49"/>
      <c r="Z984" s="49"/>
      <c r="AA984" s="49"/>
    </row>
    <row r="985" spans="1:27" x14ac:dyDescent="0.3">
      <c r="A985" s="47"/>
      <c r="B985" s="47"/>
      <c r="R985" s="47"/>
      <c r="X985" s="49"/>
      <c r="Y985" s="49"/>
      <c r="Z985" s="49"/>
      <c r="AA985" s="49"/>
    </row>
    <row r="986" spans="1:27" x14ac:dyDescent="0.3">
      <c r="A986" s="47"/>
      <c r="B986" s="47"/>
      <c r="R986" s="47"/>
      <c r="X986" s="49"/>
      <c r="Y986" s="49"/>
      <c r="Z986" s="49"/>
      <c r="AA986" s="49"/>
    </row>
    <row r="987" spans="1:27" x14ac:dyDescent="0.3">
      <c r="A987" s="47"/>
      <c r="B987" s="47"/>
      <c r="R987" s="47"/>
      <c r="X987" s="49"/>
      <c r="Y987" s="49"/>
      <c r="Z987" s="49"/>
      <c r="AA987" s="49"/>
    </row>
    <row r="988" spans="1:27" x14ac:dyDescent="0.3">
      <c r="A988" s="47"/>
      <c r="B988" s="47"/>
      <c r="R988" s="47"/>
      <c r="X988" s="49"/>
      <c r="Y988" s="49"/>
      <c r="Z988" s="49"/>
      <c r="AA988" s="49"/>
    </row>
    <row r="989" spans="1:27" x14ac:dyDescent="0.3">
      <c r="A989" s="47"/>
      <c r="B989" s="47"/>
      <c r="R989" s="47"/>
      <c r="X989" s="49"/>
      <c r="Y989" s="49"/>
      <c r="Z989" s="49"/>
      <c r="AA989" s="49"/>
    </row>
    <row r="990" spans="1:27" x14ac:dyDescent="0.3">
      <c r="A990" s="47"/>
      <c r="B990" s="47"/>
      <c r="R990" s="47"/>
      <c r="X990" s="49"/>
      <c r="Y990" s="49"/>
      <c r="Z990" s="49"/>
      <c r="AA990" s="49"/>
    </row>
    <row r="991" spans="1:27" x14ac:dyDescent="0.3">
      <c r="A991" s="47"/>
      <c r="B991" s="47"/>
      <c r="R991" s="47"/>
      <c r="X991" s="49"/>
      <c r="Y991" s="49"/>
      <c r="Z991" s="49"/>
      <c r="AA991" s="49"/>
    </row>
    <row r="992" spans="1:27" x14ac:dyDescent="0.3">
      <c r="A992" s="47"/>
      <c r="B992" s="47"/>
      <c r="R992" s="47"/>
      <c r="X992" s="49"/>
      <c r="Y992" s="49"/>
      <c r="Z992" s="49"/>
      <c r="AA992" s="49"/>
    </row>
    <row r="993" spans="1:27" x14ac:dyDescent="0.3">
      <c r="A993" s="47"/>
      <c r="B993" s="47"/>
      <c r="R993" s="47"/>
      <c r="X993" s="49"/>
      <c r="Y993" s="49"/>
      <c r="Z993" s="49"/>
      <c r="AA993" s="49"/>
    </row>
    <row r="994" spans="1:27" x14ac:dyDescent="0.3">
      <c r="A994" s="47"/>
      <c r="B994" s="47"/>
      <c r="R994" s="47"/>
      <c r="X994" s="49"/>
      <c r="Y994" s="49"/>
      <c r="Z994" s="49"/>
      <c r="AA994" s="49"/>
    </row>
    <row r="995" spans="1:27" x14ac:dyDescent="0.3">
      <c r="A995" s="47"/>
      <c r="B995" s="47"/>
      <c r="R995" s="47"/>
      <c r="X995" s="49"/>
      <c r="Y995" s="49"/>
      <c r="Z995" s="49"/>
      <c r="AA995" s="49"/>
    </row>
    <row r="996" spans="1:27" x14ac:dyDescent="0.3">
      <c r="A996" s="47"/>
      <c r="B996" s="47"/>
      <c r="R996" s="47"/>
      <c r="X996" s="49"/>
      <c r="Y996" s="49"/>
      <c r="Z996" s="49"/>
      <c r="AA996" s="49"/>
    </row>
    <row r="997" spans="1:27" x14ac:dyDescent="0.3">
      <c r="A997" s="47"/>
      <c r="B997" s="47"/>
      <c r="R997" s="47"/>
      <c r="X997" s="49"/>
      <c r="Y997" s="49"/>
      <c r="Z997" s="49"/>
      <c r="AA997" s="49"/>
    </row>
    <row r="998" spans="1:27" x14ac:dyDescent="0.3">
      <c r="A998" s="47"/>
      <c r="B998" s="47"/>
      <c r="R998" s="47"/>
      <c r="X998" s="49"/>
      <c r="Y998" s="49"/>
      <c r="Z998" s="49"/>
      <c r="AA998" s="49"/>
    </row>
    <row r="999" spans="1:27" x14ac:dyDescent="0.3">
      <c r="A999" s="47"/>
      <c r="B999" s="47"/>
      <c r="R999" s="47"/>
      <c r="X999" s="49"/>
      <c r="Y999" s="49"/>
      <c r="Z999" s="49"/>
      <c r="AA999" s="49"/>
    </row>
    <row r="1000" spans="1:27" x14ac:dyDescent="0.3">
      <c r="A1000" s="47"/>
      <c r="B1000" s="47"/>
      <c r="R1000" s="47"/>
      <c r="X1000" s="49"/>
      <c r="Y1000" s="49"/>
      <c r="Z1000" s="49"/>
      <c r="AA1000" s="49"/>
    </row>
    <row r="1001" spans="1:27" x14ac:dyDescent="0.3">
      <c r="A1001" s="47"/>
      <c r="B1001" s="47"/>
      <c r="R1001" s="47"/>
      <c r="X1001" s="49"/>
      <c r="Y1001" s="49"/>
      <c r="Z1001" s="49"/>
      <c r="AA1001" s="49"/>
    </row>
    <row r="1002" spans="1:27" x14ac:dyDescent="0.3">
      <c r="A1002" s="47"/>
      <c r="B1002" s="47"/>
      <c r="R1002" s="47"/>
      <c r="X1002" s="49"/>
      <c r="Y1002" s="49"/>
      <c r="Z1002" s="49"/>
      <c r="AA1002" s="49"/>
    </row>
    <row r="1003" spans="1:27" x14ac:dyDescent="0.3">
      <c r="A1003" s="47"/>
      <c r="B1003" s="47"/>
      <c r="R1003" s="47"/>
      <c r="X1003" s="49"/>
      <c r="Y1003" s="49"/>
      <c r="Z1003" s="49"/>
      <c r="AA1003" s="49"/>
    </row>
    <row r="1004" spans="1:27" x14ac:dyDescent="0.3">
      <c r="A1004" s="47"/>
      <c r="B1004" s="47"/>
      <c r="R1004" s="47"/>
      <c r="X1004" s="49"/>
      <c r="Y1004" s="49"/>
      <c r="Z1004" s="49"/>
      <c r="AA1004" s="49"/>
    </row>
    <row r="1005" spans="1:27" x14ac:dyDescent="0.3">
      <c r="A1005" s="47"/>
      <c r="B1005" s="47"/>
      <c r="R1005" s="47"/>
      <c r="X1005" s="49"/>
      <c r="Y1005" s="49"/>
      <c r="Z1005" s="49"/>
      <c r="AA1005" s="49"/>
    </row>
    <row r="1006" spans="1:27" x14ac:dyDescent="0.3">
      <c r="A1006" s="47"/>
      <c r="B1006" s="47"/>
      <c r="R1006" s="47"/>
      <c r="X1006" s="49"/>
      <c r="Y1006" s="49"/>
      <c r="Z1006" s="49"/>
      <c r="AA1006" s="49"/>
    </row>
    <row r="1007" spans="1:27" x14ac:dyDescent="0.3">
      <c r="A1007" s="47"/>
      <c r="B1007" s="47"/>
      <c r="R1007" s="47"/>
      <c r="X1007" s="49"/>
      <c r="Y1007" s="49"/>
      <c r="Z1007" s="49"/>
      <c r="AA1007" s="49"/>
    </row>
    <row r="1008" spans="1:27" x14ac:dyDescent="0.3">
      <c r="A1008" s="47"/>
      <c r="B1008" s="47"/>
      <c r="R1008" s="47"/>
      <c r="X1008" s="49"/>
      <c r="Y1008" s="49"/>
      <c r="Z1008" s="49"/>
      <c r="AA1008" s="49"/>
    </row>
    <row r="1009" spans="1:27" x14ac:dyDescent="0.3">
      <c r="A1009" s="47"/>
      <c r="B1009" s="47"/>
      <c r="R1009" s="47"/>
      <c r="X1009" s="49"/>
      <c r="Y1009" s="49"/>
      <c r="Z1009" s="49"/>
      <c r="AA1009" s="49"/>
    </row>
    <row r="1010" spans="1:27" x14ac:dyDescent="0.3">
      <c r="A1010" s="47"/>
      <c r="B1010" s="47"/>
      <c r="R1010" s="47"/>
      <c r="X1010" s="49"/>
      <c r="Y1010" s="49"/>
      <c r="Z1010" s="49"/>
      <c r="AA1010" s="49"/>
    </row>
    <row r="1011" spans="1:27" x14ac:dyDescent="0.3">
      <c r="A1011" s="47"/>
      <c r="B1011" s="47"/>
      <c r="R1011" s="47"/>
      <c r="X1011" s="49"/>
      <c r="Y1011" s="49"/>
      <c r="Z1011" s="49"/>
      <c r="AA1011" s="49"/>
    </row>
    <row r="1012" spans="1:27" x14ac:dyDescent="0.3">
      <c r="A1012" s="47"/>
      <c r="B1012" s="47"/>
      <c r="R1012" s="47"/>
      <c r="X1012" s="49"/>
      <c r="Y1012" s="49"/>
      <c r="Z1012" s="49"/>
      <c r="AA1012" s="49"/>
    </row>
    <row r="1013" spans="1:27" x14ac:dyDescent="0.3">
      <c r="A1013" s="47"/>
      <c r="B1013" s="47"/>
      <c r="R1013" s="47"/>
      <c r="X1013" s="49"/>
      <c r="Y1013" s="49"/>
      <c r="Z1013" s="49"/>
      <c r="AA1013" s="49"/>
    </row>
    <row r="1014" spans="1:27" x14ac:dyDescent="0.3">
      <c r="A1014" s="47"/>
      <c r="B1014" s="47"/>
      <c r="R1014" s="47"/>
      <c r="X1014" s="49"/>
      <c r="Y1014" s="49"/>
      <c r="Z1014" s="49"/>
      <c r="AA1014" s="49"/>
    </row>
    <row r="1015" spans="1:27" x14ac:dyDescent="0.3">
      <c r="A1015" s="47"/>
      <c r="B1015" s="47"/>
      <c r="R1015" s="47"/>
      <c r="X1015" s="49"/>
      <c r="Y1015" s="49"/>
      <c r="Z1015" s="49"/>
      <c r="AA1015" s="49"/>
    </row>
    <row r="1016" spans="1:27" x14ac:dyDescent="0.3">
      <c r="A1016" s="47"/>
      <c r="B1016" s="47"/>
      <c r="R1016" s="47"/>
      <c r="X1016" s="49"/>
      <c r="Y1016" s="49"/>
      <c r="Z1016" s="49"/>
      <c r="AA1016" s="49"/>
    </row>
    <row r="1017" spans="1:27" x14ac:dyDescent="0.3">
      <c r="A1017" s="47"/>
      <c r="B1017" s="47"/>
      <c r="R1017" s="47"/>
      <c r="X1017" s="49"/>
      <c r="Y1017" s="49"/>
      <c r="Z1017" s="49"/>
      <c r="AA1017" s="49"/>
    </row>
    <row r="1018" spans="1:27" x14ac:dyDescent="0.3">
      <c r="A1018" s="47"/>
      <c r="B1018" s="47"/>
      <c r="R1018" s="47"/>
      <c r="X1018" s="49"/>
      <c r="Y1018" s="49"/>
      <c r="Z1018" s="49"/>
      <c r="AA1018" s="49"/>
    </row>
    <row r="1019" spans="1:27" x14ac:dyDescent="0.3">
      <c r="A1019" s="47"/>
      <c r="B1019" s="47"/>
      <c r="R1019" s="47"/>
      <c r="X1019" s="49"/>
      <c r="Y1019" s="49"/>
      <c r="Z1019" s="49"/>
      <c r="AA1019" s="49"/>
    </row>
    <row r="1020" spans="1:27" x14ac:dyDescent="0.3">
      <c r="A1020" s="47"/>
      <c r="B1020" s="47"/>
      <c r="R1020" s="47"/>
      <c r="X1020" s="49"/>
      <c r="Y1020" s="49"/>
      <c r="Z1020" s="49"/>
      <c r="AA1020" s="49"/>
    </row>
    <row r="1021" spans="1:27" x14ac:dyDescent="0.3">
      <c r="A1021" s="47"/>
      <c r="B1021" s="47"/>
      <c r="R1021" s="47"/>
      <c r="X1021" s="49"/>
      <c r="Y1021" s="49"/>
      <c r="Z1021" s="49"/>
      <c r="AA1021" s="49"/>
    </row>
    <row r="1022" spans="1:27" x14ac:dyDescent="0.3">
      <c r="A1022" s="47"/>
      <c r="B1022" s="47"/>
      <c r="R1022" s="47"/>
      <c r="X1022" s="49"/>
      <c r="Y1022" s="49"/>
      <c r="Z1022" s="49"/>
      <c r="AA1022" s="49"/>
    </row>
    <row r="1023" spans="1:27" x14ac:dyDescent="0.3">
      <c r="A1023" s="47"/>
      <c r="B1023" s="47"/>
      <c r="R1023" s="47"/>
      <c r="X1023" s="49"/>
      <c r="Y1023" s="49"/>
      <c r="Z1023" s="49"/>
      <c r="AA1023" s="49"/>
    </row>
    <row r="1024" spans="1:27" x14ac:dyDescent="0.3">
      <c r="A1024" s="47"/>
      <c r="B1024" s="47"/>
      <c r="R1024" s="47"/>
      <c r="X1024" s="49"/>
      <c r="Y1024" s="49"/>
      <c r="Z1024" s="49"/>
      <c r="AA1024" s="49"/>
    </row>
    <row r="1025" spans="1:27" x14ac:dyDescent="0.3">
      <c r="A1025" s="47"/>
      <c r="B1025" s="47"/>
      <c r="R1025" s="47"/>
      <c r="X1025" s="49"/>
      <c r="Y1025" s="49"/>
      <c r="Z1025" s="49"/>
      <c r="AA1025" s="49"/>
    </row>
    <row r="1026" spans="1:27" x14ac:dyDescent="0.3">
      <c r="A1026" s="47"/>
      <c r="B1026" s="47"/>
      <c r="R1026" s="47"/>
      <c r="X1026" s="49"/>
      <c r="Y1026" s="49"/>
      <c r="Z1026" s="49"/>
      <c r="AA1026" s="49"/>
    </row>
    <row r="1027" spans="1:27" x14ac:dyDescent="0.3">
      <c r="A1027" s="47"/>
      <c r="B1027" s="47"/>
      <c r="R1027" s="47"/>
      <c r="X1027" s="49"/>
      <c r="Y1027" s="49"/>
      <c r="Z1027" s="49"/>
      <c r="AA1027" s="49"/>
    </row>
    <row r="1028" spans="1:27" x14ac:dyDescent="0.3">
      <c r="A1028" s="47"/>
      <c r="B1028" s="47"/>
      <c r="R1028" s="47"/>
      <c r="X1028" s="49"/>
      <c r="Y1028" s="49"/>
      <c r="Z1028" s="49"/>
      <c r="AA1028" s="49"/>
    </row>
    <row r="1029" spans="1:27" x14ac:dyDescent="0.3">
      <c r="A1029" s="47"/>
      <c r="B1029" s="47"/>
      <c r="R1029" s="47"/>
      <c r="X1029" s="49"/>
      <c r="Y1029" s="49"/>
      <c r="Z1029" s="49"/>
      <c r="AA1029" s="49"/>
    </row>
    <row r="1030" spans="1:27" x14ac:dyDescent="0.3">
      <c r="A1030" s="47"/>
      <c r="B1030" s="47"/>
      <c r="R1030" s="47"/>
      <c r="X1030" s="49"/>
      <c r="Y1030" s="49"/>
      <c r="Z1030" s="49"/>
      <c r="AA1030" s="49"/>
    </row>
    <row r="1031" spans="1:27" x14ac:dyDescent="0.3">
      <c r="A1031" s="47"/>
      <c r="B1031" s="47"/>
      <c r="R1031" s="47"/>
      <c r="X1031" s="49"/>
      <c r="Y1031" s="49"/>
      <c r="Z1031" s="49"/>
      <c r="AA1031" s="49"/>
    </row>
    <row r="1032" spans="1:27" x14ac:dyDescent="0.3">
      <c r="A1032" s="47"/>
      <c r="B1032" s="47"/>
      <c r="R1032" s="47"/>
      <c r="X1032" s="49"/>
      <c r="Y1032" s="49"/>
      <c r="Z1032" s="49"/>
      <c r="AA1032" s="49"/>
    </row>
    <row r="1033" spans="1:27" x14ac:dyDescent="0.3">
      <c r="A1033" s="47"/>
      <c r="B1033" s="47"/>
      <c r="R1033" s="47"/>
      <c r="X1033" s="49"/>
      <c r="Y1033" s="49"/>
      <c r="Z1033" s="49"/>
      <c r="AA1033" s="49"/>
    </row>
    <row r="1034" spans="1:27" x14ac:dyDescent="0.3">
      <c r="A1034" s="47"/>
      <c r="B1034" s="47"/>
      <c r="R1034" s="47"/>
      <c r="X1034" s="49"/>
      <c r="Y1034" s="49"/>
      <c r="Z1034" s="49"/>
      <c r="AA1034" s="49"/>
    </row>
    <row r="1035" spans="1:27" x14ac:dyDescent="0.3">
      <c r="A1035" s="47"/>
      <c r="B1035" s="47"/>
      <c r="R1035" s="47"/>
      <c r="X1035" s="49"/>
      <c r="Y1035" s="49"/>
      <c r="Z1035" s="49"/>
      <c r="AA1035" s="49"/>
    </row>
    <row r="1036" spans="1:27" x14ac:dyDescent="0.3">
      <c r="A1036" s="47"/>
      <c r="B1036" s="47"/>
      <c r="R1036" s="47"/>
      <c r="X1036" s="49"/>
      <c r="Y1036" s="49"/>
      <c r="Z1036" s="49"/>
      <c r="AA1036" s="49"/>
    </row>
    <row r="1037" spans="1:27" x14ac:dyDescent="0.3">
      <c r="A1037" s="47"/>
      <c r="B1037" s="47"/>
      <c r="R1037" s="47"/>
      <c r="X1037" s="49"/>
      <c r="Y1037" s="49"/>
      <c r="Z1037" s="49"/>
      <c r="AA1037" s="49"/>
    </row>
    <row r="1038" spans="1:27" x14ac:dyDescent="0.3">
      <c r="A1038" s="47"/>
      <c r="B1038" s="47"/>
      <c r="R1038" s="47"/>
      <c r="X1038" s="49"/>
      <c r="Y1038" s="49"/>
      <c r="Z1038" s="49"/>
      <c r="AA1038" s="49"/>
    </row>
    <row r="1039" spans="1:27" x14ac:dyDescent="0.3">
      <c r="A1039" s="47"/>
      <c r="B1039" s="47"/>
      <c r="R1039" s="47"/>
      <c r="X1039" s="49"/>
      <c r="Y1039" s="49"/>
      <c r="Z1039" s="49"/>
      <c r="AA1039" s="49"/>
    </row>
    <row r="1040" spans="1:27" x14ac:dyDescent="0.3">
      <c r="A1040" s="47"/>
      <c r="B1040" s="47"/>
      <c r="R1040" s="47"/>
      <c r="X1040" s="49"/>
      <c r="Y1040" s="49"/>
      <c r="Z1040" s="49"/>
      <c r="AA1040" s="49"/>
    </row>
    <row r="1041" spans="1:27" x14ac:dyDescent="0.3">
      <c r="A1041" s="47"/>
      <c r="B1041" s="47"/>
      <c r="R1041" s="47"/>
      <c r="X1041" s="49"/>
      <c r="Y1041" s="49"/>
      <c r="Z1041" s="49"/>
      <c r="AA1041" s="49"/>
    </row>
    <row r="1042" spans="1:27" x14ac:dyDescent="0.3">
      <c r="A1042" s="47"/>
      <c r="B1042" s="47"/>
      <c r="R1042" s="47"/>
      <c r="X1042" s="49"/>
      <c r="Y1042" s="49"/>
      <c r="Z1042" s="49"/>
      <c r="AA1042" s="49"/>
    </row>
    <row r="1043" spans="1:27" x14ac:dyDescent="0.3">
      <c r="A1043" s="47"/>
      <c r="B1043" s="47"/>
      <c r="R1043" s="47"/>
      <c r="X1043" s="49"/>
      <c r="Y1043" s="49"/>
      <c r="Z1043" s="49"/>
      <c r="AA1043" s="49"/>
    </row>
    <row r="1044" spans="1:27" x14ac:dyDescent="0.3">
      <c r="A1044" s="47"/>
      <c r="B1044" s="47"/>
      <c r="R1044" s="47"/>
      <c r="X1044" s="49"/>
      <c r="Y1044" s="49"/>
      <c r="Z1044" s="49"/>
      <c r="AA1044" s="49"/>
    </row>
    <row r="1045" spans="1:27" x14ac:dyDescent="0.3">
      <c r="A1045" s="47"/>
      <c r="B1045" s="47"/>
      <c r="R1045" s="47"/>
      <c r="X1045" s="49"/>
      <c r="Y1045" s="49"/>
      <c r="Z1045" s="49"/>
      <c r="AA1045" s="49"/>
    </row>
    <row r="1046" spans="1:27" x14ac:dyDescent="0.3">
      <c r="A1046" s="47"/>
      <c r="B1046" s="47"/>
      <c r="R1046" s="47"/>
      <c r="X1046" s="49"/>
      <c r="Y1046" s="49"/>
      <c r="Z1046" s="49"/>
      <c r="AA1046" s="49"/>
    </row>
    <row r="1047" spans="1:27" x14ac:dyDescent="0.3">
      <c r="A1047" s="47"/>
      <c r="B1047" s="47"/>
      <c r="R1047" s="47"/>
      <c r="X1047" s="49"/>
      <c r="Y1047" s="49"/>
      <c r="Z1047" s="49"/>
      <c r="AA1047" s="49"/>
    </row>
    <row r="1048" spans="1:27" x14ac:dyDescent="0.3">
      <c r="A1048" s="47"/>
      <c r="B1048" s="47"/>
      <c r="R1048" s="47"/>
      <c r="X1048" s="49"/>
      <c r="Y1048" s="49"/>
      <c r="Z1048" s="49"/>
      <c r="AA1048" s="49"/>
    </row>
    <row r="1049" spans="1:27" x14ac:dyDescent="0.3">
      <c r="A1049" s="47"/>
      <c r="B1049" s="47"/>
      <c r="R1049" s="47"/>
      <c r="X1049" s="49"/>
      <c r="Y1049" s="49"/>
      <c r="Z1049" s="49"/>
      <c r="AA1049" s="49"/>
    </row>
    <row r="1050" spans="1:27" x14ac:dyDescent="0.3">
      <c r="A1050" s="47"/>
      <c r="B1050" s="47"/>
      <c r="R1050" s="47"/>
      <c r="X1050" s="49"/>
      <c r="Y1050" s="49"/>
      <c r="Z1050" s="49"/>
      <c r="AA1050" s="49"/>
    </row>
    <row r="1051" spans="1:27" x14ac:dyDescent="0.3">
      <c r="A1051" s="47"/>
      <c r="B1051" s="47"/>
      <c r="R1051" s="47"/>
      <c r="X1051" s="49"/>
      <c r="Y1051" s="49"/>
      <c r="Z1051" s="49"/>
      <c r="AA1051" s="49"/>
    </row>
    <row r="1052" spans="1:27" x14ac:dyDescent="0.3">
      <c r="A1052" s="47"/>
      <c r="B1052" s="47"/>
      <c r="R1052" s="47"/>
      <c r="X1052" s="49"/>
      <c r="Y1052" s="49"/>
      <c r="Z1052" s="49"/>
      <c r="AA1052" s="49"/>
    </row>
    <row r="1053" spans="1:27" x14ac:dyDescent="0.3">
      <c r="A1053" s="47"/>
      <c r="B1053" s="47"/>
      <c r="R1053" s="47"/>
      <c r="X1053" s="49"/>
      <c r="Y1053" s="49"/>
      <c r="Z1053" s="49"/>
      <c r="AA1053" s="49"/>
    </row>
    <row r="1054" spans="1:27" x14ac:dyDescent="0.3">
      <c r="A1054" s="47"/>
      <c r="B1054" s="47"/>
      <c r="R1054" s="47"/>
      <c r="X1054" s="49"/>
      <c r="Y1054" s="49"/>
      <c r="Z1054" s="49"/>
      <c r="AA1054" s="49"/>
    </row>
    <row r="1055" spans="1:27" x14ac:dyDescent="0.3">
      <c r="A1055" s="47"/>
      <c r="B1055" s="47"/>
      <c r="R1055" s="47"/>
      <c r="X1055" s="49"/>
      <c r="Y1055" s="49"/>
      <c r="Z1055" s="49"/>
      <c r="AA1055" s="49"/>
    </row>
    <row r="1056" spans="1:27" x14ac:dyDescent="0.3">
      <c r="A1056" s="47"/>
      <c r="B1056" s="47"/>
      <c r="R1056" s="47"/>
      <c r="X1056" s="49"/>
      <c r="Y1056" s="49"/>
      <c r="Z1056" s="49"/>
      <c r="AA1056" s="49"/>
    </row>
    <row r="1057" spans="1:27" x14ac:dyDescent="0.3">
      <c r="A1057" s="47"/>
      <c r="B1057" s="47"/>
      <c r="R1057" s="47"/>
      <c r="X1057" s="49"/>
      <c r="Y1057" s="49"/>
      <c r="Z1057" s="49"/>
      <c r="AA1057" s="49"/>
    </row>
    <row r="1058" spans="1:27" x14ac:dyDescent="0.3">
      <c r="A1058" s="47"/>
      <c r="B1058" s="47"/>
      <c r="R1058" s="47"/>
      <c r="X1058" s="49"/>
      <c r="Y1058" s="49"/>
      <c r="Z1058" s="49"/>
      <c r="AA1058" s="49"/>
    </row>
    <row r="1059" spans="1:27" x14ac:dyDescent="0.3">
      <c r="A1059" s="47"/>
      <c r="B1059" s="47"/>
      <c r="R1059" s="47"/>
      <c r="X1059" s="49"/>
      <c r="Y1059" s="49"/>
      <c r="Z1059" s="49"/>
      <c r="AA1059" s="49"/>
    </row>
    <row r="1060" spans="1:27" x14ac:dyDescent="0.3">
      <c r="A1060" s="47"/>
      <c r="B1060" s="47"/>
      <c r="R1060" s="47"/>
      <c r="X1060" s="49"/>
      <c r="Y1060" s="49"/>
      <c r="Z1060" s="49"/>
      <c r="AA1060" s="49"/>
    </row>
    <row r="1061" spans="1:27" x14ac:dyDescent="0.3">
      <c r="A1061" s="47"/>
      <c r="B1061" s="47"/>
      <c r="R1061" s="47"/>
      <c r="X1061" s="49"/>
      <c r="Y1061" s="49"/>
      <c r="Z1061" s="49"/>
      <c r="AA1061" s="49"/>
    </row>
    <row r="1062" spans="1:27" x14ac:dyDescent="0.3">
      <c r="A1062" s="47"/>
      <c r="B1062" s="47"/>
      <c r="R1062" s="47"/>
      <c r="X1062" s="49"/>
      <c r="Y1062" s="49"/>
      <c r="Z1062" s="49"/>
      <c r="AA1062" s="49"/>
    </row>
    <row r="1063" spans="1:27" x14ac:dyDescent="0.3">
      <c r="A1063" s="47"/>
      <c r="B1063" s="47"/>
      <c r="R1063" s="47"/>
      <c r="X1063" s="49"/>
      <c r="Y1063" s="49"/>
      <c r="Z1063" s="49"/>
      <c r="AA1063" s="49"/>
    </row>
    <row r="1064" spans="1:27" x14ac:dyDescent="0.3">
      <c r="A1064" s="47"/>
      <c r="B1064" s="47"/>
      <c r="R1064" s="47"/>
      <c r="X1064" s="49"/>
      <c r="Y1064" s="49"/>
      <c r="Z1064" s="49"/>
      <c r="AA1064" s="49"/>
    </row>
    <row r="1065" spans="1:27" x14ac:dyDescent="0.3">
      <c r="A1065" s="47"/>
      <c r="B1065" s="47"/>
      <c r="R1065" s="47"/>
      <c r="X1065" s="49"/>
      <c r="Y1065" s="49"/>
      <c r="Z1065" s="49"/>
      <c r="AA1065" s="49"/>
    </row>
    <row r="1066" spans="1:27" x14ac:dyDescent="0.3">
      <c r="A1066" s="47"/>
      <c r="B1066" s="47"/>
      <c r="R1066" s="47"/>
      <c r="X1066" s="49"/>
      <c r="Y1066" s="49"/>
      <c r="Z1066" s="49"/>
      <c r="AA1066" s="49"/>
    </row>
    <row r="1067" spans="1:27" x14ac:dyDescent="0.3">
      <c r="A1067" s="47"/>
      <c r="B1067" s="47"/>
      <c r="R1067" s="47"/>
      <c r="X1067" s="49"/>
      <c r="Y1067" s="49"/>
      <c r="Z1067" s="49"/>
      <c r="AA1067" s="49"/>
    </row>
    <row r="1068" spans="1:27" x14ac:dyDescent="0.3">
      <c r="A1068" s="47"/>
      <c r="B1068" s="47"/>
      <c r="R1068" s="47"/>
      <c r="X1068" s="49"/>
      <c r="Y1068" s="49"/>
      <c r="Z1068" s="49"/>
      <c r="AA1068" s="49"/>
    </row>
    <row r="1069" spans="1:27" x14ac:dyDescent="0.3">
      <c r="A1069" s="47"/>
      <c r="B1069" s="47"/>
      <c r="R1069" s="47"/>
      <c r="X1069" s="49"/>
      <c r="Y1069" s="49"/>
      <c r="Z1069" s="49"/>
      <c r="AA1069" s="49"/>
    </row>
    <row r="1070" spans="1:27" x14ac:dyDescent="0.3">
      <c r="A1070" s="47"/>
      <c r="B1070" s="47"/>
      <c r="R1070" s="47"/>
      <c r="X1070" s="49"/>
      <c r="Y1070" s="49"/>
      <c r="Z1070" s="49"/>
      <c r="AA1070" s="49"/>
    </row>
    <row r="1071" spans="1:27" x14ac:dyDescent="0.3">
      <c r="A1071" s="47"/>
      <c r="B1071" s="47"/>
      <c r="R1071" s="47"/>
      <c r="X1071" s="49"/>
      <c r="Y1071" s="49"/>
      <c r="Z1071" s="49"/>
      <c r="AA1071" s="49"/>
    </row>
    <row r="1072" spans="1:27" x14ac:dyDescent="0.3">
      <c r="A1072" s="47"/>
      <c r="B1072" s="47"/>
      <c r="R1072" s="47"/>
      <c r="X1072" s="49"/>
      <c r="Y1072" s="49"/>
      <c r="Z1072" s="49"/>
      <c r="AA1072" s="49"/>
    </row>
    <row r="1073" spans="1:27" x14ac:dyDescent="0.3">
      <c r="A1073" s="47"/>
      <c r="B1073" s="47"/>
      <c r="R1073" s="47"/>
      <c r="X1073" s="49"/>
      <c r="Y1073" s="49"/>
      <c r="Z1073" s="49"/>
      <c r="AA1073" s="49"/>
    </row>
    <row r="1074" spans="1:27" x14ac:dyDescent="0.3">
      <c r="A1074" s="47"/>
      <c r="B1074" s="47"/>
      <c r="R1074" s="47"/>
      <c r="X1074" s="49"/>
      <c r="Y1074" s="49"/>
      <c r="Z1074" s="49"/>
      <c r="AA1074" s="49"/>
    </row>
    <row r="1075" spans="1:27" x14ac:dyDescent="0.3">
      <c r="A1075" s="47"/>
      <c r="B1075" s="47"/>
      <c r="R1075" s="47"/>
      <c r="X1075" s="49"/>
      <c r="Y1075" s="49"/>
      <c r="Z1075" s="49"/>
      <c r="AA1075" s="49"/>
    </row>
    <row r="1076" spans="1:27" x14ac:dyDescent="0.3">
      <c r="A1076" s="47"/>
      <c r="B1076" s="47"/>
      <c r="R1076" s="47"/>
      <c r="X1076" s="49"/>
      <c r="Y1076" s="49"/>
      <c r="Z1076" s="49"/>
      <c r="AA1076" s="49"/>
    </row>
    <row r="1077" spans="1:27" x14ac:dyDescent="0.3">
      <c r="A1077" s="47"/>
      <c r="B1077" s="47"/>
      <c r="R1077" s="47"/>
      <c r="X1077" s="49"/>
      <c r="Y1077" s="49"/>
      <c r="Z1077" s="49"/>
      <c r="AA1077" s="49"/>
    </row>
    <row r="1078" spans="1:27" x14ac:dyDescent="0.3">
      <c r="A1078" s="47"/>
      <c r="B1078" s="47"/>
      <c r="R1078" s="47"/>
      <c r="X1078" s="49"/>
      <c r="Y1078" s="49"/>
      <c r="Z1078" s="49"/>
      <c r="AA1078" s="49"/>
    </row>
    <row r="1079" spans="1:27" x14ac:dyDescent="0.3">
      <c r="A1079" s="47"/>
      <c r="B1079" s="47"/>
      <c r="R1079" s="47"/>
      <c r="X1079" s="49"/>
      <c r="Y1079" s="49"/>
      <c r="Z1079" s="49"/>
      <c r="AA1079" s="49"/>
    </row>
    <row r="1080" spans="1:27" x14ac:dyDescent="0.3">
      <c r="A1080" s="47"/>
      <c r="B1080" s="47"/>
      <c r="R1080" s="47"/>
      <c r="X1080" s="49"/>
      <c r="Y1080" s="49"/>
      <c r="Z1080" s="49"/>
      <c r="AA1080" s="49"/>
    </row>
    <row r="1081" spans="1:27" x14ac:dyDescent="0.3">
      <c r="A1081" s="47"/>
      <c r="B1081" s="47"/>
      <c r="R1081" s="47"/>
      <c r="X1081" s="49"/>
      <c r="Y1081" s="49"/>
      <c r="Z1081" s="49"/>
      <c r="AA1081" s="49"/>
    </row>
    <row r="1082" spans="1:27" x14ac:dyDescent="0.3">
      <c r="A1082" s="47"/>
      <c r="B1082" s="47"/>
      <c r="R1082" s="47"/>
      <c r="X1082" s="49"/>
      <c r="Y1082" s="49"/>
      <c r="Z1082" s="49"/>
      <c r="AA1082" s="49"/>
    </row>
    <row r="1083" spans="1:27" x14ac:dyDescent="0.3">
      <c r="A1083" s="47"/>
      <c r="B1083" s="47"/>
      <c r="R1083" s="47"/>
      <c r="X1083" s="49"/>
      <c r="Y1083" s="49"/>
      <c r="Z1083" s="49"/>
      <c r="AA1083" s="49"/>
    </row>
    <row r="1084" spans="1:27" x14ac:dyDescent="0.3">
      <c r="A1084" s="47"/>
      <c r="B1084" s="47"/>
      <c r="R1084" s="47"/>
      <c r="X1084" s="49"/>
      <c r="Y1084" s="49"/>
      <c r="Z1084" s="49"/>
      <c r="AA1084" s="49"/>
    </row>
    <row r="1085" spans="1:27" x14ac:dyDescent="0.3">
      <c r="A1085" s="47"/>
      <c r="B1085" s="47"/>
      <c r="R1085" s="47"/>
      <c r="X1085" s="49"/>
      <c r="Y1085" s="49"/>
      <c r="Z1085" s="49"/>
      <c r="AA1085" s="49"/>
    </row>
    <row r="1086" spans="1:27" x14ac:dyDescent="0.3">
      <c r="A1086" s="47"/>
      <c r="B1086" s="47"/>
      <c r="R1086" s="47"/>
      <c r="X1086" s="49"/>
      <c r="Y1086" s="49"/>
      <c r="Z1086" s="49"/>
      <c r="AA1086" s="49"/>
    </row>
    <row r="1087" spans="1:27" x14ac:dyDescent="0.3">
      <c r="A1087" s="47"/>
      <c r="B1087" s="47"/>
      <c r="R1087" s="47"/>
      <c r="X1087" s="49"/>
      <c r="Y1087" s="49"/>
      <c r="Z1087" s="49"/>
      <c r="AA1087" s="49"/>
    </row>
    <row r="1088" spans="1:27" x14ac:dyDescent="0.3">
      <c r="A1088" s="47"/>
      <c r="B1088" s="47"/>
      <c r="R1088" s="47"/>
      <c r="X1088" s="49"/>
      <c r="Y1088" s="49"/>
      <c r="Z1088" s="49"/>
      <c r="AA1088" s="49"/>
    </row>
    <row r="1089" spans="1:27" x14ac:dyDescent="0.3">
      <c r="A1089" s="47"/>
      <c r="B1089" s="47"/>
      <c r="R1089" s="47"/>
      <c r="X1089" s="49"/>
      <c r="Y1089" s="49"/>
      <c r="Z1089" s="49"/>
      <c r="AA1089" s="49"/>
    </row>
    <row r="1090" spans="1:27" x14ac:dyDescent="0.3">
      <c r="A1090" s="47"/>
      <c r="B1090" s="47"/>
      <c r="R1090" s="47"/>
      <c r="X1090" s="49"/>
      <c r="Y1090" s="49"/>
      <c r="Z1090" s="49"/>
      <c r="AA1090" s="49"/>
    </row>
    <row r="1091" spans="1:27" x14ac:dyDescent="0.3">
      <c r="A1091" s="47"/>
      <c r="B1091" s="47"/>
      <c r="R1091" s="47"/>
      <c r="X1091" s="49"/>
      <c r="Y1091" s="49"/>
      <c r="Z1091" s="49"/>
      <c r="AA1091" s="49"/>
    </row>
    <row r="1092" spans="1:27" x14ac:dyDescent="0.3">
      <c r="A1092" s="47"/>
      <c r="B1092" s="47"/>
      <c r="R1092" s="47"/>
      <c r="X1092" s="49"/>
      <c r="Y1092" s="49"/>
      <c r="Z1092" s="49"/>
      <c r="AA1092" s="49"/>
    </row>
    <row r="1093" spans="1:27" x14ac:dyDescent="0.3">
      <c r="A1093" s="47"/>
      <c r="B1093" s="47"/>
      <c r="R1093" s="47"/>
      <c r="X1093" s="49"/>
      <c r="Y1093" s="49"/>
      <c r="Z1093" s="49"/>
      <c r="AA1093" s="49"/>
    </row>
    <row r="1094" spans="1:27" x14ac:dyDescent="0.3">
      <c r="A1094" s="47"/>
      <c r="B1094" s="47"/>
      <c r="R1094" s="47"/>
      <c r="X1094" s="49"/>
      <c r="Y1094" s="49"/>
      <c r="Z1094" s="49"/>
      <c r="AA1094" s="49"/>
    </row>
    <row r="1095" spans="1:27" x14ac:dyDescent="0.3">
      <c r="A1095" s="47"/>
      <c r="B1095" s="47"/>
      <c r="R1095" s="47"/>
      <c r="X1095" s="49"/>
      <c r="Y1095" s="49"/>
      <c r="Z1095" s="49"/>
      <c r="AA1095" s="49"/>
    </row>
    <row r="1096" spans="1:27" x14ac:dyDescent="0.3">
      <c r="A1096" s="47"/>
      <c r="B1096" s="47"/>
      <c r="R1096" s="47"/>
      <c r="X1096" s="49"/>
      <c r="Y1096" s="49"/>
      <c r="Z1096" s="49"/>
      <c r="AA1096" s="49"/>
    </row>
    <row r="1097" spans="1:27" x14ac:dyDescent="0.3">
      <c r="A1097" s="47"/>
      <c r="B1097" s="47"/>
      <c r="R1097" s="47"/>
      <c r="X1097" s="49"/>
      <c r="Y1097" s="49"/>
      <c r="Z1097" s="49"/>
      <c r="AA1097" s="49"/>
    </row>
    <row r="1098" spans="1:27" x14ac:dyDescent="0.3">
      <c r="A1098" s="47"/>
      <c r="B1098" s="47"/>
      <c r="R1098" s="47"/>
      <c r="X1098" s="49"/>
      <c r="Y1098" s="49"/>
      <c r="Z1098" s="49"/>
      <c r="AA1098" s="49"/>
    </row>
    <row r="1099" spans="1:27" x14ac:dyDescent="0.3">
      <c r="A1099" s="47"/>
      <c r="B1099" s="47"/>
      <c r="R1099" s="47"/>
      <c r="X1099" s="49"/>
      <c r="Y1099" s="49"/>
      <c r="Z1099" s="49"/>
      <c r="AA1099" s="49"/>
    </row>
    <row r="1100" spans="1:27" x14ac:dyDescent="0.3">
      <c r="A1100" s="47"/>
      <c r="B1100" s="47"/>
      <c r="R1100" s="47"/>
      <c r="X1100" s="49"/>
      <c r="Y1100" s="49"/>
      <c r="Z1100" s="49"/>
      <c r="AA1100" s="49"/>
    </row>
    <row r="1101" spans="1:27" x14ac:dyDescent="0.3">
      <c r="A1101" s="47"/>
      <c r="B1101" s="47"/>
      <c r="R1101" s="47"/>
      <c r="X1101" s="49"/>
      <c r="Y1101" s="49"/>
      <c r="Z1101" s="49"/>
      <c r="AA1101" s="49"/>
    </row>
    <row r="1102" spans="1:27" x14ac:dyDescent="0.3">
      <c r="A1102" s="47"/>
      <c r="B1102" s="47"/>
      <c r="R1102" s="47"/>
      <c r="X1102" s="49"/>
      <c r="Y1102" s="49"/>
      <c r="Z1102" s="49"/>
      <c r="AA1102" s="49"/>
    </row>
    <row r="1103" spans="1:27" x14ac:dyDescent="0.3">
      <c r="A1103" s="47"/>
      <c r="B1103" s="47"/>
      <c r="R1103" s="47"/>
      <c r="X1103" s="49"/>
      <c r="Y1103" s="49"/>
      <c r="Z1103" s="49"/>
      <c r="AA1103" s="49"/>
    </row>
    <row r="1104" spans="1:27" x14ac:dyDescent="0.3">
      <c r="A1104" s="47"/>
      <c r="B1104" s="47"/>
      <c r="R1104" s="47"/>
      <c r="X1104" s="49"/>
      <c r="Y1104" s="49"/>
      <c r="Z1104" s="49"/>
      <c r="AA1104" s="49"/>
    </row>
    <row r="1105" spans="1:27" x14ac:dyDescent="0.3">
      <c r="A1105" s="47"/>
      <c r="B1105" s="47"/>
      <c r="R1105" s="47"/>
      <c r="X1105" s="49"/>
      <c r="Y1105" s="49"/>
      <c r="Z1105" s="49"/>
      <c r="AA1105" s="49"/>
    </row>
    <row r="1106" spans="1:27" x14ac:dyDescent="0.3">
      <c r="A1106" s="47"/>
      <c r="B1106" s="47"/>
      <c r="R1106" s="47"/>
      <c r="X1106" s="49"/>
      <c r="Y1106" s="49"/>
      <c r="Z1106" s="49"/>
      <c r="AA1106" s="49"/>
    </row>
    <row r="1107" spans="1:27" x14ac:dyDescent="0.3">
      <c r="A1107" s="47"/>
      <c r="B1107" s="47"/>
      <c r="R1107" s="47"/>
      <c r="X1107" s="49"/>
      <c r="Y1107" s="49"/>
      <c r="Z1107" s="49"/>
      <c r="AA1107" s="49"/>
    </row>
    <row r="1108" spans="1:27" x14ac:dyDescent="0.3">
      <c r="A1108" s="47"/>
      <c r="B1108" s="47"/>
      <c r="R1108" s="47"/>
      <c r="X1108" s="49"/>
      <c r="Y1108" s="49"/>
      <c r="Z1108" s="49"/>
      <c r="AA1108" s="49"/>
    </row>
    <row r="1109" spans="1:27" x14ac:dyDescent="0.3">
      <c r="A1109" s="47"/>
      <c r="B1109" s="47"/>
      <c r="R1109" s="47"/>
      <c r="X1109" s="49"/>
      <c r="Y1109" s="49"/>
      <c r="Z1109" s="49"/>
      <c r="AA1109" s="49"/>
    </row>
    <row r="1110" spans="1:27" x14ac:dyDescent="0.3">
      <c r="A1110" s="47"/>
      <c r="B1110" s="47"/>
      <c r="R1110" s="47"/>
      <c r="X1110" s="49"/>
      <c r="Y1110" s="49"/>
      <c r="Z1110" s="49"/>
      <c r="AA1110" s="49"/>
    </row>
    <row r="1111" spans="1:27" x14ac:dyDescent="0.3">
      <c r="A1111" s="47"/>
      <c r="B1111" s="47"/>
      <c r="R1111" s="47"/>
      <c r="X1111" s="49"/>
      <c r="Y1111" s="49"/>
      <c r="Z1111" s="49"/>
      <c r="AA1111" s="49"/>
    </row>
    <row r="1112" spans="1:27" x14ac:dyDescent="0.3">
      <c r="A1112" s="47"/>
      <c r="B1112" s="47"/>
      <c r="R1112" s="47"/>
      <c r="X1112" s="49"/>
      <c r="Y1112" s="49"/>
      <c r="Z1112" s="49"/>
      <c r="AA1112" s="49"/>
    </row>
    <row r="1113" spans="1:27" x14ac:dyDescent="0.3">
      <c r="A1113" s="47"/>
      <c r="B1113" s="47"/>
      <c r="R1113" s="47"/>
      <c r="X1113" s="49"/>
      <c r="Y1113" s="49"/>
      <c r="Z1113" s="49"/>
      <c r="AA1113" s="49"/>
    </row>
    <row r="1114" spans="1:27" x14ac:dyDescent="0.3">
      <c r="A1114" s="47"/>
      <c r="B1114" s="47"/>
      <c r="R1114" s="47"/>
      <c r="X1114" s="49"/>
      <c r="Y1114" s="49"/>
      <c r="Z1114" s="49"/>
      <c r="AA1114" s="49"/>
    </row>
    <row r="1115" spans="1:27" x14ac:dyDescent="0.3">
      <c r="A1115" s="47"/>
      <c r="B1115" s="47"/>
      <c r="R1115" s="47"/>
      <c r="X1115" s="49"/>
      <c r="Y1115" s="49"/>
      <c r="Z1115" s="49"/>
      <c r="AA1115" s="49"/>
    </row>
    <row r="1116" spans="1:27" x14ac:dyDescent="0.3">
      <c r="A1116" s="47"/>
      <c r="B1116" s="47"/>
      <c r="R1116" s="47"/>
      <c r="X1116" s="49"/>
      <c r="Y1116" s="49"/>
      <c r="Z1116" s="49"/>
      <c r="AA1116" s="49"/>
    </row>
    <row r="1117" spans="1:27" x14ac:dyDescent="0.3">
      <c r="A1117" s="47"/>
      <c r="B1117" s="47"/>
      <c r="R1117" s="47"/>
      <c r="X1117" s="49"/>
      <c r="Y1117" s="49"/>
      <c r="Z1117" s="49"/>
      <c r="AA1117" s="49"/>
    </row>
    <row r="1118" spans="1:27" x14ac:dyDescent="0.3">
      <c r="A1118" s="47"/>
      <c r="B1118" s="47"/>
      <c r="R1118" s="47"/>
      <c r="X1118" s="49"/>
      <c r="Y1118" s="49"/>
      <c r="Z1118" s="49"/>
      <c r="AA1118" s="49"/>
    </row>
    <row r="1119" spans="1:27" x14ac:dyDescent="0.3">
      <c r="A1119" s="47"/>
      <c r="B1119" s="47"/>
      <c r="R1119" s="47"/>
      <c r="X1119" s="49"/>
      <c r="Y1119" s="49"/>
      <c r="Z1119" s="49"/>
      <c r="AA1119" s="49"/>
    </row>
    <row r="1120" spans="1:27" x14ac:dyDescent="0.3">
      <c r="A1120" s="47"/>
      <c r="B1120" s="47"/>
      <c r="R1120" s="47"/>
      <c r="X1120" s="49"/>
      <c r="Y1120" s="49"/>
      <c r="Z1120" s="49"/>
      <c r="AA1120" s="49"/>
    </row>
    <row r="1121" spans="1:27" x14ac:dyDescent="0.3">
      <c r="A1121" s="47"/>
      <c r="B1121" s="47"/>
      <c r="R1121" s="47"/>
      <c r="X1121" s="49"/>
      <c r="Y1121" s="49"/>
      <c r="Z1121" s="49"/>
      <c r="AA1121" s="49"/>
    </row>
    <row r="1122" spans="1:27" x14ac:dyDescent="0.3">
      <c r="A1122" s="47"/>
      <c r="B1122" s="47"/>
      <c r="R1122" s="47"/>
      <c r="X1122" s="49"/>
      <c r="Y1122" s="49"/>
      <c r="Z1122" s="49"/>
      <c r="AA1122" s="49"/>
    </row>
    <row r="1123" spans="1:27" x14ac:dyDescent="0.3">
      <c r="A1123" s="47"/>
      <c r="B1123" s="47"/>
      <c r="R1123" s="47"/>
      <c r="X1123" s="49"/>
      <c r="Y1123" s="49"/>
      <c r="Z1123" s="49"/>
      <c r="AA1123" s="49"/>
    </row>
    <row r="1124" spans="1:27" x14ac:dyDescent="0.3">
      <c r="A1124" s="47"/>
      <c r="B1124" s="47"/>
      <c r="R1124" s="47"/>
      <c r="X1124" s="49"/>
      <c r="Y1124" s="49"/>
      <c r="Z1124" s="49"/>
      <c r="AA1124" s="49"/>
    </row>
    <row r="1125" spans="1:27" x14ac:dyDescent="0.3">
      <c r="A1125" s="47"/>
      <c r="B1125" s="47"/>
      <c r="R1125" s="47"/>
      <c r="X1125" s="49"/>
      <c r="Y1125" s="49"/>
      <c r="Z1125" s="49"/>
      <c r="AA1125" s="49"/>
    </row>
    <row r="1126" spans="1:27" x14ac:dyDescent="0.3">
      <c r="A1126" s="47"/>
      <c r="B1126" s="47"/>
      <c r="R1126" s="47"/>
      <c r="X1126" s="49"/>
      <c r="Y1126" s="49"/>
      <c r="Z1126" s="49"/>
      <c r="AA1126" s="49"/>
    </row>
    <row r="1127" spans="1:27" x14ac:dyDescent="0.3">
      <c r="A1127" s="47"/>
      <c r="B1127" s="47"/>
      <c r="R1127" s="47"/>
      <c r="X1127" s="49"/>
      <c r="Y1127" s="49"/>
      <c r="Z1127" s="49"/>
      <c r="AA1127" s="49"/>
    </row>
    <row r="1128" spans="1:27" x14ac:dyDescent="0.3">
      <c r="A1128" s="47"/>
      <c r="B1128" s="47"/>
      <c r="R1128" s="47"/>
      <c r="X1128" s="49"/>
      <c r="Y1128" s="49"/>
      <c r="Z1128" s="49"/>
      <c r="AA1128" s="49"/>
    </row>
    <row r="1129" spans="1:27" x14ac:dyDescent="0.3">
      <c r="A1129" s="47"/>
      <c r="B1129" s="47"/>
      <c r="R1129" s="47"/>
      <c r="X1129" s="49"/>
      <c r="Y1129" s="49"/>
      <c r="Z1129" s="49"/>
      <c r="AA1129" s="49"/>
    </row>
    <row r="1130" spans="1:27" x14ac:dyDescent="0.3">
      <c r="A1130" s="47"/>
      <c r="B1130" s="47"/>
      <c r="R1130" s="47"/>
      <c r="X1130" s="49"/>
      <c r="Y1130" s="49"/>
      <c r="Z1130" s="49"/>
      <c r="AA1130" s="49"/>
    </row>
    <row r="1131" spans="1:27" x14ac:dyDescent="0.3">
      <c r="A1131" s="47"/>
      <c r="B1131" s="47"/>
      <c r="R1131" s="47"/>
      <c r="X1131" s="49"/>
      <c r="Y1131" s="49"/>
      <c r="Z1131" s="49"/>
      <c r="AA1131" s="49"/>
    </row>
    <row r="1132" spans="1:27" x14ac:dyDescent="0.3">
      <c r="A1132" s="47"/>
      <c r="B1132" s="47"/>
      <c r="R1132" s="47"/>
      <c r="X1132" s="49"/>
      <c r="Y1132" s="49"/>
      <c r="Z1132" s="49"/>
      <c r="AA1132" s="49"/>
    </row>
    <row r="1133" spans="1:27" x14ac:dyDescent="0.3">
      <c r="A1133" s="47"/>
      <c r="B1133" s="47"/>
      <c r="R1133" s="47"/>
      <c r="X1133" s="49"/>
      <c r="Y1133" s="49"/>
      <c r="Z1133" s="49"/>
      <c r="AA1133" s="49"/>
    </row>
    <row r="1134" spans="1:27" x14ac:dyDescent="0.3">
      <c r="A1134" s="47"/>
      <c r="B1134" s="47"/>
      <c r="R1134" s="47"/>
      <c r="X1134" s="49"/>
      <c r="Y1134" s="49"/>
      <c r="Z1134" s="49"/>
      <c r="AA1134" s="49"/>
    </row>
    <row r="1135" spans="1:27" x14ac:dyDescent="0.3">
      <c r="A1135" s="47"/>
      <c r="B1135" s="47"/>
      <c r="R1135" s="47"/>
      <c r="X1135" s="49"/>
      <c r="Y1135" s="49"/>
      <c r="Z1135" s="49"/>
      <c r="AA1135" s="49"/>
    </row>
    <row r="1136" spans="1:27" x14ac:dyDescent="0.3">
      <c r="A1136" s="47"/>
      <c r="B1136" s="47"/>
      <c r="R1136" s="47"/>
      <c r="X1136" s="49"/>
      <c r="Y1136" s="49"/>
      <c r="Z1136" s="49"/>
      <c r="AA1136" s="49"/>
    </row>
    <row r="1137" spans="1:27" x14ac:dyDescent="0.3">
      <c r="A1137" s="47"/>
      <c r="B1137" s="47"/>
      <c r="R1137" s="47"/>
      <c r="X1137" s="49"/>
      <c r="Y1137" s="49"/>
      <c r="Z1137" s="49"/>
      <c r="AA1137" s="49"/>
    </row>
    <row r="1138" spans="1:27" x14ac:dyDescent="0.3">
      <c r="A1138" s="47"/>
      <c r="B1138" s="47"/>
      <c r="R1138" s="47"/>
      <c r="X1138" s="49"/>
      <c r="Y1138" s="49"/>
      <c r="Z1138" s="49"/>
      <c r="AA1138" s="49"/>
    </row>
    <row r="1139" spans="1:27" x14ac:dyDescent="0.3">
      <c r="A1139" s="47"/>
      <c r="B1139" s="47"/>
      <c r="R1139" s="47"/>
      <c r="X1139" s="49"/>
      <c r="Y1139" s="49"/>
      <c r="Z1139" s="49"/>
      <c r="AA1139" s="49"/>
    </row>
    <row r="1140" spans="1:27" x14ac:dyDescent="0.3">
      <c r="A1140" s="47"/>
      <c r="B1140" s="47"/>
      <c r="R1140" s="47"/>
      <c r="X1140" s="49"/>
      <c r="Y1140" s="49"/>
      <c r="Z1140" s="49"/>
      <c r="AA1140" s="49"/>
    </row>
    <row r="1141" spans="1:27" x14ac:dyDescent="0.3">
      <c r="A1141" s="47"/>
      <c r="B1141" s="47"/>
      <c r="R1141" s="47"/>
      <c r="X1141" s="49"/>
      <c r="Y1141" s="49"/>
      <c r="Z1141" s="49"/>
      <c r="AA1141" s="49"/>
    </row>
    <row r="1142" spans="1:27" x14ac:dyDescent="0.3">
      <c r="A1142" s="47"/>
      <c r="B1142" s="47"/>
      <c r="R1142" s="47"/>
      <c r="X1142" s="49"/>
      <c r="Y1142" s="49"/>
      <c r="Z1142" s="49"/>
      <c r="AA1142" s="49"/>
    </row>
    <row r="1143" spans="1:27" x14ac:dyDescent="0.3">
      <c r="A1143" s="47"/>
      <c r="B1143" s="47"/>
      <c r="R1143" s="47"/>
      <c r="X1143" s="49"/>
      <c r="Y1143" s="49"/>
      <c r="Z1143" s="49"/>
      <c r="AA1143" s="49"/>
    </row>
    <row r="1144" spans="1:27" x14ac:dyDescent="0.3">
      <c r="A1144" s="47"/>
      <c r="B1144" s="47"/>
      <c r="R1144" s="47"/>
      <c r="X1144" s="49"/>
      <c r="Y1144" s="49"/>
      <c r="Z1144" s="49"/>
      <c r="AA1144" s="49"/>
    </row>
    <row r="1145" spans="1:27" x14ac:dyDescent="0.3">
      <c r="A1145" s="47"/>
      <c r="B1145" s="47"/>
      <c r="R1145" s="47"/>
      <c r="X1145" s="49"/>
      <c r="Y1145" s="49"/>
      <c r="Z1145" s="49"/>
      <c r="AA1145" s="49"/>
    </row>
    <row r="1146" spans="1:27" x14ac:dyDescent="0.3">
      <c r="A1146" s="47"/>
      <c r="B1146" s="47"/>
      <c r="R1146" s="47"/>
      <c r="X1146" s="49"/>
      <c r="Y1146" s="49"/>
      <c r="Z1146" s="49"/>
      <c r="AA1146" s="49"/>
    </row>
    <row r="1147" spans="1:27" x14ac:dyDescent="0.3">
      <c r="A1147" s="47"/>
      <c r="B1147" s="47"/>
      <c r="R1147" s="47"/>
      <c r="X1147" s="49"/>
      <c r="Y1147" s="49"/>
      <c r="Z1147" s="49"/>
      <c r="AA1147" s="49"/>
    </row>
    <row r="1148" spans="1:27" x14ac:dyDescent="0.3">
      <c r="A1148" s="47"/>
      <c r="B1148" s="47"/>
      <c r="R1148" s="47"/>
      <c r="X1148" s="49"/>
      <c r="Y1148" s="49"/>
      <c r="Z1148" s="49"/>
      <c r="AA1148" s="49"/>
    </row>
    <row r="1149" spans="1:27" x14ac:dyDescent="0.3">
      <c r="A1149" s="47"/>
      <c r="B1149" s="47"/>
      <c r="R1149" s="47"/>
      <c r="X1149" s="49"/>
      <c r="Y1149" s="49"/>
      <c r="Z1149" s="49"/>
      <c r="AA1149" s="49"/>
    </row>
    <row r="1150" spans="1:27" x14ac:dyDescent="0.3">
      <c r="A1150" s="47"/>
      <c r="B1150" s="47"/>
      <c r="R1150" s="47"/>
      <c r="X1150" s="49"/>
      <c r="Y1150" s="49"/>
      <c r="Z1150" s="49"/>
      <c r="AA1150" s="49"/>
    </row>
    <row r="1151" spans="1:27" x14ac:dyDescent="0.3">
      <c r="A1151" s="47"/>
      <c r="B1151" s="47"/>
      <c r="R1151" s="47"/>
      <c r="X1151" s="49"/>
      <c r="Y1151" s="49"/>
      <c r="Z1151" s="49"/>
      <c r="AA1151" s="49"/>
    </row>
    <row r="1152" spans="1:27" x14ac:dyDescent="0.3">
      <c r="A1152" s="47"/>
      <c r="B1152" s="47"/>
      <c r="R1152" s="47"/>
      <c r="X1152" s="49"/>
      <c r="Y1152" s="49"/>
      <c r="Z1152" s="49"/>
      <c r="AA1152" s="49"/>
    </row>
    <row r="1153" spans="1:27" x14ac:dyDescent="0.3">
      <c r="A1153" s="47"/>
      <c r="B1153" s="47"/>
      <c r="R1153" s="47"/>
      <c r="X1153" s="49"/>
      <c r="Y1153" s="49"/>
      <c r="Z1153" s="49"/>
      <c r="AA1153" s="49"/>
    </row>
    <row r="1154" spans="1:27" x14ac:dyDescent="0.3">
      <c r="A1154" s="47"/>
      <c r="B1154" s="47"/>
      <c r="R1154" s="47"/>
      <c r="X1154" s="49"/>
      <c r="Y1154" s="49"/>
      <c r="Z1154" s="49"/>
      <c r="AA1154" s="49"/>
    </row>
    <row r="1155" spans="1:27" x14ac:dyDescent="0.3">
      <c r="A1155" s="47"/>
      <c r="B1155" s="47"/>
      <c r="R1155" s="47"/>
      <c r="X1155" s="49"/>
      <c r="Y1155" s="49"/>
      <c r="Z1155" s="49"/>
      <c r="AA1155" s="49"/>
    </row>
    <row r="1156" spans="1:27" x14ac:dyDescent="0.3">
      <c r="A1156" s="47"/>
      <c r="B1156" s="47"/>
      <c r="R1156" s="47"/>
      <c r="X1156" s="49"/>
      <c r="Y1156" s="49"/>
      <c r="Z1156" s="49"/>
      <c r="AA1156" s="49"/>
    </row>
    <row r="1157" spans="1:27" x14ac:dyDescent="0.3">
      <c r="A1157" s="47"/>
      <c r="B1157" s="47"/>
      <c r="R1157" s="47"/>
      <c r="X1157" s="49"/>
      <c r="Y1157" s="49"/>
      <c r="Z1157" s="49"/>
      <c r="AA1157" s="49"/>
    </row>
    <row r="1158" spans="1:27" x14ac:dyDescent="0.3">
      <c r="A1158" s="47"/>
      <c r="B1158" s="47"/>
      <c r="R1158" s="47"/>
      <c r="X1158" s="49"/>
      <c r="Y1158" s="49"/>
      <c r="Z1158" s="49"/>
      <c r="AA1158" s="49"/>
    </row>
    <row r="1159" spans="1:27" x14ac:dyDescent="0.3">
      <c r="A1159" s="47"/>
      <c r="B1159" s="47"/>
      <c r="R1159" s="47"/>
      <c r="X1159" s="49"/>
      <c r="Y1159" s="49"/>
      <c r="Z1159" s="49"/>
      <c r="AA1159" s="49"/>
    </row>
    <row r="1160" spans="1:27" x14ac:dyDescent="0.3">
      <c r="A1160" s="47"/>
      <c r="B1160" s="47"/>
      <c r="R1160" s="47"/>
      <c r="X1160" s="49"/>
      <c r="Y1160" s="49"/>
      <c r="Z1160" s="49"/>
      <c r="AA1160" s="49"/>
    </row>
    <row r="1161" spans="1:27" x14ac:dyDescent="0.3">
      <c r="A1161" s="47"/>
      <c r="B1161" s="47"/>
      <c r="R1161" s="47"/>
      <c r="X1161" s="49"/>
      <c r="Y1161" s="49"/>
      <c r="Z1161" s="49"/>
      <c r="AA1161" s="49"/>
    </row>
    <row r="1162" spans="1:27" x14ac:dyDescent="0.3">
      <c r="A1162" s="47"/>
      <c r="B1162" s="47"/>
      <c r="R1162" s="47"/>
      <c r="X1162" s="49"/>
      <c r="Y1162" s="49"/>
      <c r="Z1162" s="49"/>
      <c r="AA1162" s="49"/>
    </row>
    <row r="1163" spans="1:27" x14ac:dyDescent="0.3">
      <c r="A1163" s="47"/>
      <c r="B1163" s="47"/>
      <c r="R1163" s="47"/>
      <c r="X1163" s="49"/>
      <c r="Y1163" s="49"/>
      <c r="Z1163" s="49"/>
      <c r="AA1163" s="49"/>
    </row>
    <row r="1164" spans="1:27" x14ac:dyDescent="0.3">
      <c r="A1164" s="47"/>
      <c r="B1164" s="47"/>
      <c r="R1164" s="47"/>
      <c r="X1164" s="49"/>
      <c r="Y1164" s="49"/>
      <c r="Z1164" s="49"/>
      <c r="AA1164" s="49"/>
    </row>
    <row r="1165" spans="1:27" x14ac:dyDescent="0.3">
      <c r="A1165" s="47"/>
      <c r="B1165" s="47"/>
      <c r="R1165" s="47"/>
      <c r="X1165" s="49"/>
      <c r="Y1165" s="49"/>
      <c r="Z1165" s="49"/>
      <c r="AA1165" s="49"/>
    </row>
    <row r="1166" spans="1:27" x14ac:dyDescent="0.3">
      <c r="A1166" s="47"/>
      <c r="B1166" s="47"/>
      <c r="R1166" s="47"/>
      <c r="X1166" s="49"/>
      <c r="Y1166" s="49"/>
      <c r="Z1166" s="49"/>
      <c r="AA1166" s="49"/>
    </row>
    <row r="1167" spans="1:27" x14ac:dyDescent="0.3">
      <c r="A1167" s="47"/>
      <c r="B1167" s="47"/>
      <c r="R1167" s="47"/>
      <c r="X1167" s="49"/>
      <c r="Y1167" s="49"/>
      <c r="Z1167" s="49"/>
      <c r="AA1167" s="49"/>
    </row>
    <row r="1168" spans="1:27" x14ac:dyDescent="0.3">
      <c r="A1168" s="47"/>
      <c r="B1168" s="47"/>
      <c r="R1168" s="47"/>
      <c r="X1168" s="49"/>
      <c r="Y1168" s="49"/>
      <c r="Z1168" s="49"/>
      <c r="AA1168" s="49"/>
    </row>
    <row r="1169" spans="1:27" x14ac:dyDescent="0.3">
      <c r="A1169" s="47"/>
      <c r="B1169" s="47"/>
      <c r="R1169" s="47"/>
      <c r="X1169" s="49"/>
      <c r="Y1169" s="49"/>
      <c r="Z1169" s="49"/>
      <c r="AA1169" s="49"/>
    </row>
    <row r="1170" spans="1:27" x14ac:dyDescent="0.3">
      <c r="A1170" s="47"/>
      <c r="B1170" s="47"/>
      <c r="R1170" s="47"/>
      <c r="X1170" s="49"/>
      <c r="Y1170" s="49"/>
      <c r="Z1170" s="49"/>
      <c r="AA1170" s="49"/>
    </row>
    <row r="1171" spans="1:27" x14ac:dyDescent="0.3">
      <c r="A1171" s="47"/>
      <c r="B1171" s="47"/>
      <c r="R1171" s="47"/>
      <c r="X1171" s="49"/>
      <c r="Y1171" s="49"/>
      <c r="Z1171" s="49"/>
      <c r="AA1171" s="49"/>
    </row>
    <row r="1172" spans="1:27" x14ac:dyDescent="0.3">
      <c r="A1172" s="47"/>
      <c r="B1172" s="47"/>
      <c r="R1172" s="47"/>
      <c r="X1172" s="49"/>
      <c r="Y1172" s="49"/>
      <c r="Z1172" s="49"/>
      <c r="AA1172" s="49"/>
    </row>
    <row r="1173" spans="1:27" x14ac:dyDescent="0.3">
      <c r="A1173" s="47"/>
      <c r="B1173" s="47"/>
      <c r="R1173" s="47"/>
      <c r="X1173" s="49"/>
      <c r="Y1173" s="49"/>
      <c r="Z1173" s="49"/>
      <c r="AA1173" s="49"/>
    </row>
    <row r="1174" spans="1:27" x14ac:dyDescent="0.3">
      <c r="A1174" s="47"/>
      <c r="B1174" s="47"/>
      <c r="R1174" s="47"/>
      <c r="X1174" s="49"/>
      <c r="Y1174" s="49"/>
      <c r="Z1174" s="49"/>
      <c r="AA1174" s="49"/>
    </row>
    <row r="1175" spans="1:27" x14ac:dyDescent="0.3">
      <c r="A1175" s="47"/>
      <c r="B1175" s="47"/>
      <c r="R1175" s="47"/>
      <c r="X1175" s="49"/>
      <c r="Y1175" s="49"/>
      <c r="Z1175" s="49"/>
      <c r="AA1175" s="49"/>
    </row>
    <row r="1176" spans="1:27" x14ac:dyDescent="0.3">
      <c r="A1176" s="47"/>
      <c r="B1176" s="47"/>
      <c r="R1176" s="47"/>
      <c r="X1176" s="49"/>
      <c r="Y1176" s="49"/>
      <c r="Z1176" s="49"/>
      <c r="AA1176" s="49"/>
    </row>
    <row r="1177" spans="1:27" x14ac:dyDescent="0.3">
      <c r="A1177" s="47"/>
      <c r="B1177" s="47"/>
      <c r="R1177" s="47"/>
      <c r="X1177" s="49"/>
      <c r="Y1177" s="49"/>
      <c r="Z1177" s="49"/>
      <c r="AA1177" s="49"/>
    </row>
    <row r="1178" spans="1:27" x14ac:dyDescent="0.3">
      <c r="A1178" s="47"/>
      <c r="B1178" s="47"/>
      <c r="R1178" s="47"/>
      <c r="X1178" s="49"/>
      <c r="Y1178" s="49"/>
      <c r="Z1178" s="49"/>
      <c r="AA1178" s="49"/>
    </row>
    <row r="1179" spans="1:27" x14ac:dyDescent="0.3">
      <c r="A1179" s="47"/>
      <c r="B1179" s="47"/>
      <c r="R1179" s="47"/>
      <c r="X1179" s="49"/>
      <c r="Y1179" s="49"/>
      <c r="Z1179" s="49"/>
      <c r="AA1179" s="49"/>
    </row>
    <row r="1180" spans="1:27" x14ac:dyDescent="0.3">
      <c r="A1180" s="47"/>
      <c r="B1180" s="47"/>
      <c r="R1180" s="47"/>
      <c r="X1180" s="49"/>
      <c r="Y1180" s="49"/>
      <c r="Z1180" s="49"/>
      <c r="AA1180" s="49"/>
    </row>
    <row r="1181" spans="1:27" x14ac:dyDescent="0.3">
      <c r="A1181" s="47"/>
      <c r="B1181" s="47"/>
      <c r="R1181" s="47"/>
      <c r="X1181" s="49"/>
      <c r="Y1181" s="49"/>
      <c r="Z1181" s="49"/>
      <c r="AA1181" s="49"/>
    </row>
    <row r="1182" spans="1:27" x14ac:dyDescent="0.3">
      <c r="A1182" s="47"/>
      <c r="B1182" s="47"/>
      <c r="R1182" s="47"/>
      <c r="X1182" s="49"/>
      <c r="Y1182" s="49"/>
      <c r="Z1182" s="49"/>
      <c r="AA1182" s="49"/>
    </row>
    <row r="1183" spans="1:27" x14ac:dyDescent="0.3">
      <c r="A1183" s="47"/>
      <c r="B1183" s="47"/>
      <c r="R1183" s="47"/>
      <c r="X1183" s="49"/>
      <c r="Y1183" s="49"/>
      <c r="Z1183" s="49"/>
      <c r="AA1183" s="49"/>
    </row>
    <row r="1184" spans="1:27" x14ac:dyDescent="0.3">
      <c r="A1184" s="47"/>
      <c r="B1184" s="47"/>
      <c r="R1184" s="47"/>
      <c r="X1184" s="49"/>
      <c r="Y1184" s="49"/>
      <c r="Z1184" s="49"/>
      <c r="AA1184" s="49"/>
    </row>
    <row r="1185" spans="1:27" x14ac:dyDescent="0.3">
      <c r="A1185" s="47"/>
      <c r="B1185" s="47"/>
      <c r="R1185" s="47"/>
      <c r="X1185" s="49"/>
      <c r="Y1185" s="49"/>
      <c r="Z1185" s="49"/>
      <c r="AA1185" s="49"/>
    </row>
    <row r="1186" spans="1:27" x14ac:dyDescent="0.3">
      <c r="A1186" s="47"/>
      <c r="B1186" s="47"/>
      <c r="R1186" s="47"/>
      <c r="X1186" s="49"/>
      <c r="Y1186" s="49"/>
      <c r="Z1186" s="49"/>
      <c r="AA1186" s="49"/>
    </row>
    <row r="1187" spans="1:27" x14ac:dyDescent="0.3">
      <c r="A1187" s="47"/>
      <c r="B1187" s="47"/>
      <c r="R1187" s="47"/>
      <c r="X1187" s="49"/>
      <c r="Y1187" s="49"/>
      <c r="Z1187" s="49"/>
      <c r="AA1187" s="49"/>
    </row>
    <row r="1188" spans="1:27" x14ac:dyDescent="0.3">
      <c r="A1188" s="47"/>
      <c r="B1188" s="47"/>
      <c r="R1188" s="47"/>
      <c r="X1188" s="49"/>
      <c r="Y1188" s="49"/>
      <c r="Z1188" s="49"/>
      <c r="AA1188" s="49"/>
    </row>
    <row r="1189" spans="1:27" x14ac:dyDescent="0.3">
      <c r="A1189" s="47"/>
      <c r="B1189" s="47"/>
      <c r="R1189" s="47"/>
      <c r="X1189" s="49"/>
      <c r="Y1189" s="49"/>
      <c r="Z1189" s="49"/>
      <c r="AA1189" s="49"/>
    </row>
    <row r="1190" spans="1:27" x14ac:dyDescent="0.3">
      <c r="A1190" s="47"/>
      <c r="B1190" s="47"/>
      <c r="R1190" s="47"/>
      <c r="X1190" s="49"/>
      <c r="Y1190" s="49"/>
      <c r="Z1190" s="49"/>
      <c r="AA1190" s="49"/>
    </row>
    <row r="1191" spans="1:27" x14ac:dyDescent="0.3">
      <c r="A1191" s="47"/>
      <c r="B1191" s="47"/>
      <c r="R1191" s="47"/>
      <c r="X1191" s="49"/>
      <c r="Y1191" s="49"/>
      <c r="Z1191" s="49"/>
      <c r="AA1191" s="49"/>
    </row>
    <row r="1192" spans="1:27" x14ac:dyDescent="0.3">
      <c r="A1192" s="47"/>
      <c r="B1192" s="47"/>
      <c r="R1192" s="47"/>
      <c r="X1192" s="49"/>
      <c r="Y1192" s="49"/>
      <c r="Z1192" s="49"/>
      <c r="AA1192" s="49"/>
    </row>
    <row r="1193" spans="1:27" x14ac:dyDescent="0.3">
      <c r="A1193" s="47"/>
      <c r="B1193" s="47"/>
      <c r="R1193" s="47"/>
      <c r="X1193" s="49"/>
      <c r="Y1193" s="49"/>
      <c r="Z1193" s="49"/>
      <c r="AA1193" s="49"/>
    </row>
    <row r="1194" spans="1:27" x14ac:dyDescent="0.3">
      <c r="A1194" s="47"/>
      <c r="B1194" s="47"/>
      <c r="R1194" s="47"/>
      <c r="X1194" s="49"/>
      <c r="Y1194" s="49"/>
      <c r="Z1194" s="49"/>
      <c r="AA1194" s="49"/>
    </row>
    <row r="1195" spans="1:27" x14ac:dyDescent="0.3">
      <c r="A1195" s="47"/>
      <c r="B1195" s="47"/>
      <c r="R1195" s="47"/>
      <c r="X1195" s="49"/>
      <c r="Y1195" s="49"/>
      <c r="Z1195" s="49"/>
      <c r="AA1195" s="49"/>
    </row>
    <row r="1196" spans="1:27" x14ac:dyDescent="0.3">
      <c r="A1196" s="47"/>
      <c r="B1196" s="47"/>
      <c r="R1196" s="47"/>
      <c r="X1196" s="49"/>
      <c r="Y1196" s="49"/>
      <c r="Z1196" s="49"/>
      <c r="AA1196" s="49"/>
    </row>
    <row r="1197" spans="1:27" x14ac:dyDescent="0.3">
      <c r="A1197" s="47"/>
      <c r="B1197" s="47"/>
      <c r="R1197" s="47"/>
      <c r="X1197" s="49"/>
      <c r="Y1197" s="49"/>
      <c r="Z1197" s="49"/>
      <c r="AA1197" s="49"/>
    </row>
    <row r="1198" spans="1:27" x14ac:dyDescent="0.3">
      <c r="A1198" s="47"/>
      <c r="B1198" s="47"/>
      <c r="R1198" s="47"/>
      <c r="X1198" s="49"/>
      <c r="Y1198" s="49"/>
      <c r="Z1198" s="49"/>
      <c r="AA1198" s="49"/>
    </row>
    <row r="1199" spans="1:27" x14ac:dyDescent="0.3">
      <c r="A1199" s="47"/>
      <c r="B1199" s="47"/>
      <c r="R1199" s="47"/>
      <c r="X1199" s="49"/>
      <c r="Y1199" s="49"/>
      <c r="Z1199" s="49"/>
      <c r="AA1199" s="49"/>
    </row>
    <row r="1200" spans="1:27" x14ac:dyDescent="0.3">
      <c r="A1200" s="47"/>
      <c r="B1200" s="47"/>
      <c r="R1200" s="47"/>
      <c r="X1200" s="49"/>
      <c r="Y1200" s="49"/>
      <c r="Z1200" s="49"/>
      <c r="AA1200" s="49"/>
    </row>
    <row r="1201" spans="1:27" x14ac:dyDescent="0.3">
      <c r="A1201" s="47"/>
      <c r="B1201" s="47"/>
      <c r="R1201" s="47"/>
      <c r="X1201" s="49"/>
      <c r="Y1201" s="49"/>
      <c r="Z1201" s="49"/>
      <c r="AA1201" s="49"/>
    </row>
    <row r="1202" spans="1:27" x14ac:dyDescent="0.3">
      <c r="A1202" s="47"/>
      <c r="B1202" s="47"/>
      <c r="R1202" s="47"/>
      <c r="X1202" s="49"/>
      <c r="Y1202" s="49"/>
      <c r="Z1202" s="49"/>
      <c r="AA1202" s="49"/>
    </row>
    <row r="1203" spans="1:27" x14ac:dyDescent="0.3">
      <c r="A1203" s="47"/>
      <c r="B1203" s="47"/>
      <c r="R1203" s="47"/>
      <c r="X1203" s="49"/>
      <c r="Y1203" s="49"/>
      <c r="Z1203" s="49"/>
      <c r="AA1203" s="49"/>
    </row>
    <row r="1204" spans="1:27" x14ac:dyDescent="0.3">
      <c r="A1204" s="47"/>
      <c r="B1204" s="47"/>
      <c r="R1204" s="47"/>
      <c r="X1204" s="49"/>
      <c r="Y1204" s="49"/>
      <c r="Z1204" s="49"/>
      <c r="AA1204" s="49"/>
    </row>
    <row r="1205" spans="1:27" x14ac:dyDescent="0.3">
      <c r="A1205" s="47"/>
      <c r="B1205" s="47"/>
      <c r="R1205" s="47"/>
      <c r="X1205" s="49"/>
      <c r="Y1205" s="49"/>
      <c r="Z1205" s="49"/>
      <c r="AA1205" s="49"/>
    </row>
    <row r="1206" spans="1:27" x14ac:dyDescent="0.3">
      <c r="A1206" s="47"/>
      <c r="B1206" s="47"/>
      <c r="R1206" s="47"/>
      <c r="X1206" s="49"/>
      <c r="Y1206" s="49"/>
      <c r="Z1206" s="49"/>
      <c r="AA1206" s="49"/>
    </row>
    <row r="1207" spans="1:27" x14ac:dyDescent="0.3">
      <c r="A1207" s="47"/>
      <c r="B1207" s="47"/>
      <c r="R1207" s="47"/>
      <c r="X1207" s="49"/>
      <c r="Y1207" s="49"/>
      <c r="Z1207" s="49"/>
      <c r="AA1207" s="49"/>
    </row>
    <row r="1208" spans="1:27" x14ac:dyDescent="0.3">
      <c r="A1208" s="47"/>
      <c r="B1208" s="47"/>
      <c r="R1208" s="47"/>
      <c r="X1208" s="49"/>
      <c r="Y1208" s="49"/>
      <c r="Z1208" s="49"/>
      <c r="AA1208" s="49"/>
    </row>
    <row r="1209" spans="1:27" x14ac:dyDescent="0.3">
      <c r="A1209" s="47"/>
      <c r="B1209" s="47"/>
      <c r="R1209" s="47"/>
      <c r="X1209" s="49"/>
      <c r="Y1209" s="49"/>
      <c r="Z1209" s="49"/>
      <c r="AA1209" s="49"/>
    </row>
    <row r="1210" spans="1:27" x14ac:dyDescent="0.3">
      <c r="A1210" s="47"/>
      <c r="B1210" s="47"/>
      <c r="R1210" s="47"/>
      <c r="X1210" s="49"/>
      <c r="Y1210" s="49"/>
      <c r="Z1210" s="49"/>
      <c r="AA1210" s="49"/>
    </row>
    <row r="1211" spans="1:27" x14ac:dyDescent="0.3">
      <c r="A1211" s="47"/>
      <c r="B1211" s="47"/>
      <c r="R1211" s="47"/>
      <c r="X1211" s="49"/>
      <c r="Y1211" s="49"/>
      <c r="Z1211" s="49"/>
      <c r="AA1211" s="49"/>
    </row>
    <row r="1212" spans="1:27" x14ac:dyDescent="0.3">
      <c r="A1212" s="47"/>
      <c r="B1212" s="47"/>
      <c r="R1212" s="47"/>
      <c r="X1212" s="49"/>
      <c r="Y1212" s="49"/>
      <c r="Z1212" s="49"/>
      <c r="AA1212" s="49"/>
    </row>
    <row r="1213" spans="1:27" x14ac:dyDescent="0.3">
      <c r="A1213" s="47"/>
      <c r="B1213" s="47"/>
      <c r="R1213" s="47"/>
      <c r="X1213" s="49"/>
      <c r="Y1213" s="49"/>
      <c r="Z1213" s="49"/>
      <c r="AA1213" s="49"/>
    </row>
    <row r="1214" spans="1:27" x14ac:dyDescent="0.3">
      <c r="A1214" s="47"/>
      <c r="B1214" s="47"/>
      <c r="R1214" s="47"/>
      <c r="X1214" s="49"/>
      <c r="Y1214" s="49"/>
      <c r="Z1214" s="49"/>
      <c r="AA1214" s="49"/>
    </row>
    <row r="1215" spans="1:27" x14ac:dyDescent="0.3">
      <c r="A1215" s="47"/>
      <c r="B1215" s="47"/>
      <c r="R1215" s="47"/>
      <c r="X1215" s="49"/>
      <c r="Y1215" s="49"/>
      <c r="Z1215" s="49"/>
      <c r="AA1215" s="49"/>
    </row>
    <row r="1216" spans="1:27" x14ac:dyDescent="0.3">
      <c r="A1216" s="47"/>
      <c r="B1216" s="47"/>
      <c r="R1216" s="47"/>
      <c r="X1216" s="49"/>
      <c r="Y1216" s="49"/>
      <c r="Z1216" s="49"/>
      <c r="AA1216" s="49"/>
    </row>
    <row r="1217" spans="1:27" x14ac:dyDescent="0.3">
      <c r="A1217" s="47"/>
      <c r="B1217" s="47"/>
      <c r="R1217" s="47"/>
      <c r="X1217" s="49"/>
      <c r="Y1217" s="49"/>
      <c r="Z1217" s="49"/>
      <c r="AA1217" s="49"/>
    </row>
    <row r="1218" spans="1:27" x14ac:dyDescent="0.3">
      <c r="A1218" s="47"/>
      <c r="B1218" s="47"/>
      <c r="R1218" s="47"/>
      <c r="X1218" s="49"/>
      <c r="Y1218" s="49"/>
      <c r="Z1218" s="49"/>
      <c r="AA1218" s="49"/>
    </row>
    <row r="1219" spans="1:27" x14ac:dyDescent="0.3">
      <c r="A1219" s="47"/>
      <c r="B1219" s="47"/>
      <c r="R1219" s="47"/>
      <c r="X1219" s="49"/>
      <c r="Y1219" s="49"/>
      <c r="Z1219" s="49"/>
      <c r="AA1219" s="49"/>
    </row>
    <row r="1220" spans="1:27" x14ac:dyDescent="0.3">
      <c r="A1220" s="47"/>
      <c r="B1220" s="47"/>
      <c r="R1220" s="47"/>
      <c r="X1220" s="49"/>
      <c r="Y1220" s="49"/>
      <c r="Z1220" s="49"/>
      <c r="AA1220" s="49"/>
    </row>
    <row r="1221" spans="1:27" x14ac:dyDescent="0.3">
      <c r="A1221" s="47"/>
      <c r="B1221" s="47"/>
      <c r="R1221" s="47"/>
      <c r="X1221" s="49"/>
      <c r="Y1221" s="49"/>
      <c r="Z1221" s="49"/>
      <c r="AA1221" s="49"/>
    </row>
    <row r="1222" spans="1:27" x14ac:dyDescent="0.3">
      <c r="A1222" s="47"/>
      <c r="B1222" s="47"/>
      <c r="R1222" s="47"/>
      <c r="X1222" s="49"/>
      <c r="Y1222" s="49"/>
      <c r="Z1222" s="49"/>
      <c r="AA1222" s="49"/>
    </row>
    <row r="1223" spans="1:27" x14ac:dyDescent="0.3">
      <c r="A1223" s="47"/>
      <c r="B1223" s="47"/>
      <c r="R1223" s="47"/>
      <c r="X1223" s="49"/>
      <c r="Y1223" s="49"/>
      <c r="Z1223" s="49"/>
      <c r="AA1223" s="49"/>
    </row>
    <row r="1224" spans="1:27" x14ac:dyDescent="0.3">
      <c r="A1224" s="47"/>
      <c r="B1224" s="47"/>
      <c r="R1224" s="47"/>
      <c r="X1224" s="49"/>
      <c r="Y1224" s="49"/>
      <c r="Z1224" s="49"/>
      <c r="AA1224" s="49"/>
    </row>
    <row r="1225" spans="1:27" x14ac:dyDescent="0.3">
      <c r="A1225" s="47"/>
      <c r="B1225" s="47"/>
      <c r="R1225" s="47"/>
      <c r="X1225" s="49"/>
      <c r="Y1225" s="49"/>
      <c r="Z1225" s="49"/>
      <c r="AA1225" s="49"/>
    </row>
    <row r="1226" spans="1:27" x14ac:dyDescent="0.3">
      <c r="A1226" s="47"/>
      <c r="B1226" s="47"/>
      <c r="R1226" s="47"/>
      <c r="X1226" s="49"/>
      <c r="Y1226" s="49"/>
      <c r="Z1226" s="49"/>
      <c r="AA1226" s="49"/>
    </row>
    <row r="1227" spans="1:27" x14ac:dyDescent="0.3">
      <c r="A1227" s="47"/>
      <c r="B1227" s="47"/>
      <c r="R1227" s="47"/>
      <c r="X1227" s="49"/>
      <c r="Y1227" s="49"/>
      <c r="Z1227" s="49"/>
      <c r="AA1227" s="49"/>
    </row>
    <row r="1228" spans="1:27" x14ac:dyDescent="0.3">
      <c r="A1228" s="47"/>
      <c r="B1228" s="47"/>
      <c r="R1228" s="47"/>
      <c r="X1228" s="49"/>
      <c r="Y1228" s="49"/>
      <c r="Z1228" s="49"/>
      <c r="AA1228" s="49"/>
    </row>
    <row r="1229" spans="1:27" x14ac:dyDescent="0.3">
      <c r="A1229" s="47"/>
      <c r="B1229" s="47"/>
      <c r="R1229" s="47"/>
      <c r="X1229" s="49"/>
      <c r="Y1229" s="49"/>
      <c r="Z1229" s="49"/>
      <c r="AA1229" s="49"/>
    </row>
    <row r="1230" spans="1:27" x14ac:dyDescent="0.3">
      <c r="A1230" s="47"/>
      <c r="B1230" s="47"/>
      <c r="R1230" s="47"/>
      <c r="X1230" s="49"/>
      <c r="Y1230" s="49"/>
      <c r="Z1230" s="49"/>
      <c r="AA1230" s="49"/>
    </row>
    <row r="1231" spans="1:27" x14ac:dyDescent="0.3">
      <c r="A1231" s="47"/>
      <c r="B1231" s="47"/>
      <c r="R1231" s="47"/>
      <c r="X1231" s="49"/>
      <c r="Y1231" s="49"/>
      <c r="Z1231" s="49"/>
      <c r="AA1231" s="49"/>
    </row>
    <row r="1232" spans="1:27" x14ac:dyDescent="0.3">
      <c r="A1232" s="47"/>
      <c r="B1232" s="47"/>
      <c r="R1232" s="47"/>
      <c r="X1232" s="49"/>
      <c r="Y1232" s="49"/>
      <c r="Z1232" s="49"/>
      <c r="AA1232" s="49"/>
    </row>
    <row r="1233" spans="1:27" x14ac:dyDescent="0.3">
      <c r="A1233" s="47"/>
      <c r="B1233" s="47"/>
      <c r="R1233" s="47"/>
      <c r="X1233" s="49"/>
      <c r="Y1233" s="49"/>
      <c r="Z1233" s="49"/>
      <c r="AA1233" s="49"/>
    </row>
    <row r="1234" spans="1:27" x14ac:dyDescent="0.3">
      <c r="A1234" s="47"/>
      <c r="B1234" s="47"/>
      <c r="R1234" s="47"/>
      <c r="X1234" s="49"/>
      <c r="Y1234" s="49"/>
      <c r="Z1234" s="49"/>
      <c r="AA1234" s="49"/>
    </row>
    <row r="1235" spans="1:27" x14ac:dyDescent="0.3">
      <c r="A1235" s="47"/>
      <c r="B1235" s="47"/>
      <c r="R1235" s="47"/>
      <c r="X1235" s="49"/>
      <c r="Y1235" s="49"/>
      <c r="Z1235" s="49"/>
      <c r="AA1235" s="49"/>
    </row>
    <row r="1236" spans="1:27" x14ac:dyDescent="0.3">
      <c r="A1236" s="47"/>
      <c r="B1236" s="47"/>
      <c r="R1236" s="47"/>
      <c r="X1236" s="49"/>
      <c r="Y1236" s="49"/>
      <c r="Z1236" s="49"/>
      <c r="AA1236" s="49"/>
    </row>
    <row r="1237" spans="1:27" x14ac:dyDescent="0.3">
      <c r="A1237" s="47"/>
      <c r="B1237" s="47"/>
      <c r="R1237" s="47"/>
      <c r="X1237" s="49"/>
      <c r="Y1237" s="49"/>
      <c r="Z1237" s="49"/>
      <c r="AA1237" s="49"/>
    </row>
    <row r="1238" spans="1:27" x14ac:dyDescent="0.3">
      <c r="A1238" s="47"/>
      <c r="B1238" s="47"/>
      <c r="R1238" s="47"/>
      <c r="X1238" s="49"/>
      <c r="Y1238" s="49"/>
      <c r="Z1238" s="49"/>
      <c r="AA1238" s="49"/>
    </row>
    <row r="1239" spans="1:27" x14ac:dyDescent="0.3">
      <c r="A1239" s="47"/>
      <c r="B1239" s="47"/>
      <c r="R1239" s="47"/>
      <c r="X1239" s="49"/>
      <c r="Y1239" s="49"/>
      <c r="Z1239" s="49"/>
      <c r="AA1239" s="49"/>
    </row>
    <row r="1240" spans="1:27" x14ac:dyDescent="0.3">
      <c r="A1240" s="47"/>
      <c r="B1240" s="47"/>
      <c r="R1240" s="47"/>
      <c r="X1240" s="49"/>
      <c r="Y1240" s="49"/>
      <c r="Z1240" s="49"/>
      <c r="AA1240" s="49"/>
    </row>
    <row r="1241" spans="1:27" x14ac:dyDescent="0.3">
      <c r="A1241" s="47"/>
      <c r="B1241" s="47"/>
      <c r="R1241" s="47"/>
      <c r="X1241" s="49"/>
      <c r="Y1241" s="49"/>
      <c r="Z1241" s="49"/>
      <c r="AA1241" s="49"/>
    </row>
    <row r="1242" spans="1:27" x14ac:dyDescent="0.3">
      <c r="A1242" s="47"/>
      <c r="B1242" s="47"/>
      <c r="R1242" s="47"/>
      <c r="X1242" s="49"/>
      <c r="Y1242" s="49"/>
      <c r="Z1242" s="49"/>
      <c r="AA1242" s="49"/>
    </row>
    <row r="1243" spans="1:27" x14ac:dyDescent="0.3">
      <c r="A1243" s="47"/>
      <c r="B1243" s="47"/>
      <c r="R1243" s="47"/>
      <c r="X1243" s="49"/>
      <c r="Y1243" s="49"/>
      <c r="Z1243" s="49"/>
      <c r="AA1243" s="49"/>
    </row>
    <row r="1244" spans="1:27" x14ac:dyDescent="0.3">
      <c r="A1244" s="47"/>
      <c r="B1244" s="47"/>
      <c r="R1244" s="47"/>
      <c r="X1244" s="49"/>
      <c r="Y1244" s="49"/>
      <c r="Z1244" s="49"/>
      <c r="AA1244" s="49"/>
    </row>
    <row r="1245" spans="1:27" x14ac:dyDescent="0.3">
      <c r="A1245" s="47"/>
      <c r="B1245" s="47"/>
      <c r="R1245" s="47"/>
      <c r="X1245" s="49"/>
      <c r="Y1245" s="49"/>
      <c r="Z1245" s="49"/>
      <c r="AA1245" s="49"/>
    </row>
    <row r="1246" spans="1:27" x14ac:dyDescent="0.3">
      <c r="A1246" s="47"/>
      <c r="B1246" s="47"/>
      <c r="R1246" s="47"/>
      <c r="X1246" s="49"/>
      <c r="Y1246" s="49"/>
      <c r="Z1246" s="49"/>
      <c r="AA1246" s="49"/>
    </row>
    <row r="1247" spans="1:27" x14ac:dyDescent="0.3">
      <c r="A1247" s="47"/>
      <c r="B1247" s="47"/>
      <c r="R1247" s="47"/>
      <c r="X1247" s="49"/>
      <c r="Y1247" s="49"/>
      <c r="Z1247" s="49"/>
      <c r="AA1247" s="49"/>
    </row>
    <row r="1248" spans="1:27" x14ac:dyDescent="0.3">
      <c r="A1248" s="47"/>
      <c r="B1248" s="47"/>
      <c r="R1248" s="47"/>
      <c r="X1248" s="49"/>
      <c r="Y1248" s="49"/>
      <c r="Z1248" s="49"/>
      <c r="AA1248" s="49"/>
    </row>
    <row r="1249" spans="1:27" x14ac:dyDescent="0.3">
      <c r="A1249" s="47"/>
      <c r="B1249" s="47"/>
      <c r="R1249" s="47"/>
      <c r="X1249" s="49"/>
      <c r="Y1249" s="49"/>
      <c r="Z1249" s="49"/>
      <c r="AA1249" s="49"/>
    </row>
    <row r="1250" spans="1:27" x14ac:dyDescent="0.3">
      <c r="A1250" s="47"/>
      <c r="B1250" s="47"/>
      <c r="R1250" s="47"/>
      <c r="X1250" s="49"/>
      <c r="Y1250" s="49"/>
      <c r="Z1250" s="49"/>
      <c r="AA1250" s="49"/>
    </row>
    <row r="1251" spans="1:27" x14ac:dyDescent="0.3">
      <c r="A1251" s="47"/>
      <c r="B1251" s="47"/>
      <c r="R1251" s="47"/>
      <c r="X1251" s="49"/>
      <c r="Y1251" s="49"/>
      <c r="Z1251" s="49"/>
      <c r="AA1251" s="49"/>
    </row>
    <row r="1252" spans="1:27" x14ac:dyDescent="0.3">
      <c r="A1252" s="47"/>
      <c r="B1252" s="47"/>
      <c r="R1252" s="47"/>
      <c r="X1252" s="49"/>
      <c r="Y1252" s="49"/>
      <c r="Z1252" s="49"/>
      <c r="AA1252" s="49"/>
    </row>
    <row r="1253" spans="1:27" x14ac:dyDescent="0.3">
      <c r="A1253" s="47"/>
      <c r="B1253" s="47"/>
      <c r="R1253" s="47"/>
      <c r="X1253" s="49"/>
      <c r="Y1253" s="49"/>
      <c r="Z1253" s="49"/>
      <c r="AA1253" s="49"/>
    </row>
    <row r="1254" spans="1:27" x14ac:dyDescent="0.3">
      <c r="A1254" s="47"/>
      <c r="B1254" s="47"/>
      <c r="R1254" s="47"/>
      <c r="X1254" s="49"/>
      <c r="Y1254" s="49"/>
      <c r="Z1254" s="49"/>
      <c r="AA1254" s="49"/>
    </row>
    <row r="1255" spans="1:27" x14ac:dyDescent="0.3">
      <c r="A1255" s="47"/>
      <c r="B1255" s="47"/>
      <c r="R1255" s="47"/>
      <c r="X1255" s="49"/>
      <c r="Y1255" s="49"/>
      <c r="Z1255" s="49"/>
      <c r="AA1255" s="49"/>
    </row>
    <row r="1256" spans="1:27" x14ac:dyDescent="0.3">
      <c r="A1256" s="47"/>
      <c r="B1256" s="47"/>
      <c r="R1256" s="47"/>
      <c r="X1256" s="49"/>
      <c r="Y1256" s="49"/>
      <c r="Z1256" s="49"/>
      <c r="AA1256" s="49"/>
    </row>
    <row r="1257" spans="1:27" x14ac:dyDescent="0.3">
      <c r="A1257" s="47"/>
      <c r="B1257" s="47"/>
      <c r="R1257" s="47"/>
      <c r="X1257" s="49"/>
      <c r="Y1257" s="49"/>
      <c r="Z1257" s="49"/>
      <c r="AA1257" s="49"/>
    </row>
    <row r="1258" spans="1:27" x14ac:dyDescent="0.3">
      <c r="A1258" s="47"/>
      <c r="B1258" s="47"/>
      <c r="R1258" s="47"/>
      <c r="X1258" s="49"/>
      <c r="Y1258" s="49"/>
      <c r="Z1258" s="49"/>
      <c r="AA1258" s="49"/>
    </row>
    <row r="1259" spans="1:27" x14ac:dyDescent="0.3">
      <c r="A1259" s="47"/>
      <c r="B1259" s="47"/>
      <c r="R1259" s="47"/>
      <c r="X1259" s="49"/>
      <c r="Y1259" s="49"/>
      <c r="Z1259" s="49"/>
      <c r="AA1259" s="49"/>
    </row>
    <row r="1260" spans="1:27" x14ac:dyDescent="0.3">
      <c r="A1260" s="47"/>
      <c r="B1260" s="47"/>
      <c r="R1260" s="47"/>
      <c r="X1260" s="49"/>
      <c r="Y1260" s="49"/>
      <c r="Z1260" s="49"/>
      <c r="AA1260" s="49"/>
    </row>
    <row r="1261" spans="1:27" x14ac:dyDescent="0.3">
      <c r="A1261" s="47"/>
      <c r="B1261" s="47"/>
      <c r="R1261" s="47"/>
      <c r="X1261" s="49"/>
      <c r="Y1261" s="49"/>
      <c r="Z1261" s="49"/>
      <c r="AA1261" s="49"/>
    </row>
    <row r="1262" spans="1:27" x14ac:dyDescent="0.3">
      <c r="A1262" s="47"/>
      <c r="B1262" s="47"/>
      <c r="R1262" s="47"/>
      <c r="X1262" s="49"/>
      <c r="Y1262" s="49"/>
      <c r="Z1262" s="49"/>
      <c r="AA1262" s="49"/>
    </row>
    <row r="1263" spans="1:27" x14ac:dyDescent="0.3">
      <c r="A1263" s="47"/>
      <c r="B1263" s="47"/>
      <c r="R1263" s="47"/>
      <c r="X1263" s="49"/>
      <c r="Y1263" s="49"/>
      <c r="Z1263" s="49"/>
      <c r="AA1263" s="49"/>
    </row>
    <row r="1264" spans="1:27" x14ac:dyDescent="0.3">
      <c r="A1264" s="47"/>
      <c r="B1264" s="47"/>
      <c r="R1264" s="47"/>
      <c r="X1264" s="49"/>
      <c r="Y1264" s="49"/>
      <c r="Z1264" s="49"/>
      <c r="AA1264" s="49"/>
    </row>
    <row r="1265" spans="1:27" x14ac:dyDescent="0.3">
      <c r="A1265" s="47"/>
      <c r="B1265" s="47"/>
      <c r="R1265" s="47"/>
      <c r="X1265" s="49"/>
      <c r="Y1265" s="49"/>
      <c r="Z1265" s="49"/>
      <c r="AA1265" s="49"/>
    </row>
    <row r="1266" spans="1:27" x14ac:dyDescent="0.3">
      <c r="A1266" s="47"/>
      <c r="B1266" s="47"/>
      <c r="R1266" s="47"/>
      <c r="X1266" s="49"/>
      <c r="Y1266" s="49"/>
      <c r="Z1266" s="49"/>
      <c r="AA1266" s="49"/>
    </row>
    <row r="1267" spans="1:27" x14ac:dyDescent="0.3">
      <c r="A1267" s="47"/>
      <c r="B1267" s="47"/>
      <c r="R1267" s="47"/>
      <c r="X1267" s="49"/>
      <c r="Y1267" s="49"/>
      <c r="Z1267" s="49"/>
      <c r="AA1267" s="49"/>
    </row>
    <row r="1268" spans="1:27" x14ac:dyDescent="0.3">
      <c r="A1268" s="47"/>
      <c r="B1268" s="47"/>
      <c r="R1268" s="47"/>
      <c r="X1268" s="49"/>
      <c r="Y1268" s="49"/>
      <c r="Z1268" s="49"/>
      <c r="AA1268" s="49"/>
    </row>
    <row r="1269" spans="1:27" x14ac:dyDescent="0.3">
      <c r="A1269" s="47"/>
      <c r="B1269" s="47"/>
      <c r="R1269" s="47"/>
      <c r="X1269" s="49"/>
      <c r="Y1269" s="49"/>
      <c r="Z1269" s="49"/>
      <c r="AA1269" s="49"/>
    </row>
    <row r="1270" spans="1:27" x14ac:dyDescent="0.3">
      <c r="A1270" s="47"/>
      <c r="B1270" s="47"/>
      <c r="R1270" s="47"/>
      <c r="X1270" s="49"/>
      <c r="Y1270" s="49"/>
      <c r="Z1270" s="49"/>
      <c r="AA1270" s="49"/>
    </row>
    <row r="1271" spans="1:27" x14ac:dyDescent="0.3">
      <c r="A1271" s="47"/>
      <c r="B1271" s="47"/>
      <c r="R1271" s="47"/>
      <c r="X1271" s="49"/>
      <c r="Y1271" s="49"/>
      <c r="Z1271" s="49"/>
      <c r="AA1271" s="49"/>
    </row>
    <row r="1272" spans="1:27" x14ac:dyDescent="0.3">
      <c r="A1272" s="47"/>
      <c r="B1272" s="47"/>
      <c r="R1272" s="47"/>
      <c r="X1272" s="49"/>
      <c r="Y1272" s="49"/>
      <c r="Z1272" s="49"/>
      <c r="AA1272" s="49"/>
    </row>
    <row r="1273" spans="1:27" x14ac:dyDescent="0.3">
      <c r="A1273" s="47"/>
      <c r="B1273" s="47"/>
      <c r="R1273" s="47"/>
      <c r="X1273" s="49"/>
      <c r="Y1273" s="49"/>
      <c r="Z1273" s="49"/>
      <c r="AA1273" s="49"/>
    </row>
    <row r="1274" spans="1:27" x14ac:dyDescent="0.3">
      <c r="A1274" s="47"/>
      <c r="B1274" s="47"/>
      <c r="R1274" s="47"/>
      <c r="X1274" s="49"/>
      <c r="Y1274" s="49"/>
      <c r="Z1274" s="49"/>
      <c r="AA1274" s="49"/>
    </row>
    <row r="1275" spans="1:27" x14ac:dyDescent="0.3">
      <c r="A1275" s="47"/>
      <c r="B1275" s="47"/>
      <c r="R1275" s="47"/>
      <c r="X1275" s="49"/>
      <c r="Y1275" s="49"/>
      <c r="Z1275" s="49"/>
      <c r="AA1275" s="49"/>
    </row>
    <row r="1276" spans="1:27" x14ac:dyDescent="0.3">
      <c r="A1276" s="47"/>
      <c r="B1276" s="47"/>
      <c r="R1276" s="47"/>
      <c r="X1276" s="49"/>
      <c r="Y1276" s="49"/>
      <c r="Z1276" s="49"/>
      <c r="AA1276" s="49"/>
    </row>
    <row r="1277" spans="1:27" x14ac:dyDescent="0.3">
      <c r="A1277" s="47"/>
      <c r="B1277" s="47"/>
      <c r="R1277" s="47"/>
      <c r="X1277" s="49"/>
      <c r="Y1277" s="49"/>
      <c r="Z1277" s="49"/>
      <c r="AA1277" s="49"/>
    </row>
    <row r="1278" spans="1:27" x14ac:dyDescent="0.3">
      <c r="A1278" s="47"/>
      <c r="B1278" s="47"/>
      <c r="R1278" s="47"/>
      <c r="X1278" s="49"/>
      <c r="Y1278" s="49"/>
      <c r="Z1278" s="49"/>
      <c r="AA1278" s="49"/>
    </row>
    <row r="1279" spans="1:27" x14ac:dyDescent="0.3">
      <c r="A1279" s="47"/>
      <c r="B1279" s="47"/>
      <c r="R1279" s="47"/>
      <c r="X1279" s="49"/>
      <c r="Y1279" s="49"/>
      <c r="Z1279" s="49"/>
      <c r="AA1279" s="49"/>
    </row>
    <row r="1280" spans="1:27" x14ac:dyDescent="0.3">
      <c r="A1280" s="47"/>
      <c r="B1280" s="47"/>
      <c r="R1280" s="47"/>
      <c r="X1280" s="49"/>
      <c r="Y1280" s="49"/>
      <c r="Z1280" s="49"/>
      <c r="AA1280" s="49"/>
    </row>
    <row r="1281" spans="1:27" x14ac:dyDescent="0.3">
      <c r="A1281" s="47"/>
      <c r="B1281" s="47"/>
      <c r="R1281" s="47"/>
      <c r="X1281" s="49"/>
      <c r="Y1281" s="49"/>
      <c r="Z1281" s="49"/>
      <c r="AA1281" s="49"/>
    </row>
    <row r="1282" spans="1:27" x14ac:dyDescent="0.3">
      <c r="A1282" s="47"/>
      <c r="B1282" s="47"/>
      <c r="R1282" s="47"/>
      <c r="X1282" s="49"/>
      <c r="Y1282" s="49"/>
      <c r="Z1282" s="49"/>
      <c r="AA1282" s="49"/>
    </row>
    <row r="1283" spans="1:27" x14ac:dyDescent="0.3">
      <c r="A1283" s="47"/>
      <c r="B1283" s="47"/>
      <c r="R1283" s="47"/>
      <c r="X1283" s="49"/>
      <c r="Y1283" s="49"/>
      <c r="Z1283" s="49"/>
      <c r="AA1283" s="49"/>
    </row>
    <row r="1284" spans="1:27" x14ac:dyDescent="0.3">
      <c r="A1284" s="47"/>
      <c r="B1284" s="47"/>
      <c r="R1284" s="47"/>
      <c r="X1284" s="49"/>
      <c r="Y1284" s="49"/>
      <c r="Z1284" s="49"/>
      <c r="AA1284" s="49"/>
    </row>
    <row r="1285" spans="1:27" x14ac:dyDescent="0.3">
      <c r="A1285" s="47"/>
      <c r="B1285" s="47"/>
      <c r="R1285" s="47"/>
      <c r="X1285" s="49"/>
      <c r="Y1285" s="49"/>
      <c r="Z1285" s="49"/>
      <c r="AA1285" s="49"/>
    </row>
    <row r="1286" spans="1:27" x14ac:dyDescent="0.3">
      <c r="A1286" s="47"/>
      <c r="B1286" s="47"/>
      <c r="R1286" s="47"/>
      <c r="X1286" s="49"/>
      <c r="Y1286" s="49"/>
      <c r="Z1286" s="49"/>
      <c r="AA1286" s="49"/>
    </row>
    <row r="1287" spans="1:27" x14ac:dyDescent="0.3">
      <c r="A1287" s="47"/>
      <c r="B1287" s="47"/>
      <c r="R1287" s="47"/>
      <c r="X1287" s="49"/>
      <c r="Y1287" s="49"/>
      <c r="Z1287" s="49"/>
      <c r="AA1287" s="49"/>
    </row>
    <row r="1288" spans="1:27" x14ac:dyDescent="0.3">
      <c r="A1288" s="47"/>
      <c r="B1288" s="47"/>
      <c r="R1288" s="47"/>
      <c r="X1288" s="49"/>
      <c r="Y1288" s="49"/>
      <c r="Z1288" s="49"/>
      <c r="AA1288" s="49"/>
    </row>
    <row r="1289" spans="1:27" x14ac:dyDescent="0.3">
      <c r="A1289" s="47"/>
      <c r="B1289" s="47"/>
      <c r="R1289" s="47"/>
      <c r="X1289" s="49"/>
      <c r="Y1289" s="49"/>
      <c r="Z1289" s="49"/>
      <c r="AA1289" s="49"/>
    </row>
    <row r="1290" spans="1:27" x14ac:dyDescent="0.3">
      <c r="A1290" s="47"/>
      <c r="B1290" s="47"/>
      <c r="R1290" s="47"/>
      <c r="X1290" s="49"/>
      <c r="Y1290" s="49"/>
      <c r="Z1290" s="49"/>
      <c r="AA1290" s="49"/>
    </row>
    <row r="1291" spans="1:27" x14ac:dyDescent="0.3">
      <c r="A1291" s="47"/>
      <c r="B1291" s="47"/>
      <c r="R1291" s="47"/>
      <c r="X1291" s="49"/>
      <c r="Y1291" s="49"/>
      <c r="Z1291" s="49"/>
      <c r="AA1291" s="49"/>
    </row>
    <row r="1292" spans="1:27" x14ac:dyDescent="0.3">
      <c r="A1292" s="47"/>
      <c r="B1292" s="47"/>
      <c r="R1292" s="47"/>
      <c r="X1292" s="49"/>
      <c r="Y1292" s="49"/>
      <c r="Z1292" s="49"/>
      <c r="AA1292" s="49"/>
    </row>
    <row r="1293" spans="1:27" x14ac:dyDescent="0.3">
      <c r="A1293" s="47"/>
      <c r="B1293" s="47"/>
      <c r="R1293" s="47"/>
      <c r="X1293" s="49"/>
      <c r="Y1293" s="49"/>
      <c r="Z1293" s="49"/>
      <c r="AA1293" s="49"/>
    </row>
    <row r="1294" spans="1:27" x14ac:dyDescent="0.3">
      <c r="A1294" s="47"/>
      <c r="B1294" s="47"/>
      <c r="R1294" s="47"/>
      <c r="X1294" s="49"/>
      <c r="Y1294" s="49"/>
      <c r="Z1294" s="49"/>
      <c r="AA1294" s="49"/>
    </row>
    <row r="1295" spans="1:27" x14ac:dyDescent="0.3">
      <c r="A1295" s="47"/>
      <c r="B1295" s="47"/>
      <c r="R1295" s="47"/>
      <c r="X1295" s="49"/>
      <c r="Y1295" s="49"/>
      <c r="Z1295" s="49"/>
      <c r="AA1295" s="49"/>
    </row>
    <row r="1296" spans="1:27" x14ac:dyDescent="0.3">
      <c r="A1296" s="47"/>
      <c r="B1296" s="47"/>
      <c r="R1296" s="47"/>
      <c r="X1296" s="49"/>
      <c r="Y1296" s="49"/>
      <c r="Z1296" s="49"/>
      <c r="AA1296" s="49"/>
    </row>
    <row r="1297" spans="1:27" x14ac:dyDescent="0.3">
      <c r="A1297" s="47"/>
      <c r="B1297" s="47"/>
      <c r="R1297" s="47"/>
      <c r="X1297" s="49"/>
      <c r="Y1297" s="49"/>
      <c r="Z1297" s="49"/>
      <c r="AA1297" s="49"/>
    </row>
    <row r="1298" spans="1:27" x14ac:dyDescent="0.3">
      <c r="A1298" s="47"/>
      <c r="B1298" s="47"/>
      <c r="R1298" s="47"/>
      <c r="X1298" s="49"/>
      <c r="Y1298" s="49"/>
      <c r="Z1298" s="49"/>
      <c r="AA1298" s="49"/>
    </row>
    <row r="1299" spans="1:27" x14ac:dyDescent="0.3">
      <c r="A1299" s="47"/>
      <c r="B1299" s="47"/>
      <c r="R1299" s="47"/>
      <c r="X1299" s="49"/>
      <c r="Y1299" s="49"/>
      <c r="Z1299" s="49"/>
      <c r="AA1299" s="49"/>
    </row>
    <row r="1300" spans="1:27" x14ac:dyDescent="0.3">
      <c r="A1300" s="47"/>
      <c r="B1300" s="47"/>
      <c r="R1300" s="47"/>
      <c r="X1300" s="49"/>
      <c r="Y1300" s="49"/>
      <c r="Z1300" s="49"/>
      <c r="AA1300" s="49"/>
    </row>
    <row r="1301" spans="1:27" x14ac:dyDescent="0.3">
      <c r="A1301" s="47"/>
      <c r="B1301" s="47"/>
      <c r="R1301" s="47"/>
      <c r="X1301" s="49"/>
      <c r="Y1301" s="49"/>
      <c r="Z1301" s="49"/>
      <c r="AA1301" s="49"/>
    </row>
    <row r="1302" spans="1:27" x14ac:dyDescent="0.3">
      <c r="A1302" s="47"/>
      <c r="B1302" s="47"/>
      <c r="R1302" s="47"/>
      <c r="X1302" s="49"/>
      <c r="Y1302" s="49"/>
      <c r="Z1302" s="49"/>
      <c r="AA1302" s="49"/>
    </row>
    <row r="1303" spans="1:27" x14ac:dyDescent="0.3">
      <c r="A1303" s="47"/>
      <c r="B1303" s="47"/>
      <c r="R1303" s="47"/>
      <c r="X1303" s="49"/>
      <c r="Y1303" s="49"/>
      <c r="Z1303" s="49"/>
      <c r="AA1303" s="49"/>
    </row>
    <row r="1304" spans="1:27" x14ac:dyDescent="0.3">
      <c r="A1304" s="47"/>
      <c r="B1304" s="47"/>
      <c r="R1304" s="47"/>
      <c r="X1304" s="49"/>
      <c r="Y1304" s="49"/>
      <c r="Z1304" s="49"/>
      <c r="AA1304" s="49"/>
    </row>
    <row r="1305" spans="1:27" x14ac:dyDescent="0.3">
      <c r="A1305" s="47"/>
      <c r="B1305" s="47"/>
      <c r="R1305" s="47"/>
      <c r="X1305" s="49"/>
      <c r="Y1305" s="49"/>
      <c r="Z1305" s="49"/>
      <c r="AA1305" s="49"/>
    </row>
    <row r="1306" spans="1:27" x14ac:dyDescent="0.3">
      <c r="A1306" s="47"/>
      <c r="B1306" s="47"/>
      <c r="R1306" s="47"/>
      <c r="X1306" s="49"/>
      <c r="Y1306" s="49"/>
      <c r="Z1306" s="49"/>
      <c r="AA1306" s="49"/>
    </row>
    <row r="1307" spans="1:27" x14ac:dyDescent="0.3">
      <c r="A1307" s="47"/>
      <c r="B1307" s="47"/>
      <c r="R1307" s="47"/>
      <c r="X1307" s="49"/>
      <c r="Y1307" s="49"/>
      <c r="Z1307" s="49"/>
      <c r="AA1307" s="49"/>
    </row>
    <row r="1308" spans="1:27" x14ac:dyDescent="0.3">
      <c r="A1308" s="47"/>
      <c r="B1308" s="47"/>
      <c r="R1308" s="47"/>
      <c r="X1308" s="49"/>
      <c r="Y1308" s="49"/>
      <c r="Z1308" s="49"/>
      <c r="AA1308" s="49"/>
    </row>
    <row r="1309" spans="1:27" x14ac:dyDescent="0.3">
      <c r="A1309" s="47"/>
      <c r="B1309" s="47"/>
      <c r="R1309" s="47"/>
      <c r="X1309" s="49"/>
      <c r="Y1309" s="49"/>
      <c r="Z1309" s="49"/>
      <c r="AA1309" s="49"/>
    </row>
    <row r="1310" spans="1:27" x14ac:dyDescent="0.3">
      <c r="A1310" s="47"/>
      <c r="B1310" s="47"/>
      <c r="R1310" s="47"/>
      <c r="X1310" s="49"/>
      <c r="Y1310" s="49"/>
      <c r="Z1310" s="49"/>
      <c r="AA1310" s="49"/>
    </row>
    <row r="1311" spans="1:27" x14ac:dyDescent="0.3">
      <c r="A1311" s="47"/>
      <c r="B1311" s="47"/>
      <c r="R1311" s="47"/>
      <c r="X1311" s="49"/>
      <c r="Y1311" s="49"/>
      <c r="Z1311" s="49"/>
      <c r="AA1311" s="49"/>
    </row>
    <row r="1312" spans="1:27" x14ac:dyDescent="0.3">
      <c r="A1312" s="47"/>
      <c r="B1312" s="47"/>
      <c r="R1312" s="47"/>
      <c r="X1312" s="49"/>
      <c r="Y1312" s="49"/>
      <c r="Z1312" s="49"/>
      <c r="AA1312" s="49"/>
    </row>
    <row r="1313" spans="1:27" x14ac:dyDescent="0.3">
      <c r="A1313" s="47"/>
      <c r="B1313" s="47"/>
      <c r="R1313" s="47"/>
      <c r="X1313" s="49"/>
      <c r="Y1313" s="49"/>
      <c r="Z1313" s="49"/>
      <c r="AA1313" s="49"/>
    </row>
    <row r="1314" spans="1:27" x14ac:dyDescent="0.3">
      <c r="A1314" s="47"/>
      <c r="B1314" s="47"/>
      <c r="R1314" s="47"/>
      <c r="X1314" s="49"/>
      <c r="Y1314" s="49"/>
      <c r="Z1314" s="49"/>
      <c r="AA1314" s="49"/>
    </row>
    <row r="1315" spans="1:27" x14ac:dyDescent="0.3">
      <c r="A1315" s="47"/>
      <c r="B1315" s="47"/>
      <c r="R1315" s="47"/>
      <c r="X1315" s="49"/>
      <c r="Y1315" s="49"/>
      <c r="Z1315" s="49"/>
      <c r="AA1315" s="49"/>
    </row>
    <row r="1316" spans="1:27" x14ac:dyDescent="0.3">
      <c r="A1316" s="47"/>
      <c r="B1316" s="47"/>
      <c r="R1316" s="47"/>
      <c r="X1316" s="49"/>
      <c r="Y1316" s="49"/>
      <c r="Z1316" s="49"/>
      <c r="AA1316" s="49"/>
    </row>
    <row r="1317" spans="1:27" x14ac:dyDescent="0.3">
      <c r="A1317" s="47"/>
      <c r="B1317" s="47"/>
      <c r="R1317" s="47"/>
      <c r="X1317" s="49"/>
      <c r="Y1317" s="49"/>
      <c r="Z1317" s="49"/>
      <c r="AA1317" s="49"/>
    </row>
    <row r="1318" spans="1:27" x14ac:dyDescent="0.3">
      <c r="A1318" s="47"/>
      <c r="B1318" s="47"/>
      <c r="R1318" s="47"/>
      <c r="X1318" s="49"/>
      <c r="Y1318" s="49"/>
      <c r="Z1318" s="49"/>
      <c r="AA1318" s="49"/>
    </row>
    <row r="1319" spans="1:27" x14ac:dyDescent="0.3">
      <c r="A1319" s="47"/>
      <c r="B1319" s="47"/>
      <c r="R1319" s="47"/>
      <c r="X1319" s="49"/>
      <c r="Y1319" s="49"/>
      <c r="Z1319" s="49"/>
      <c r="AA1319" s="49"/>
    </row>
    <row r="1320" spans="1:27" x14ac:dyDescent="0.3">
      <c r="A1320" s="47"/>
      <c r="B1320" s="47"/>
      <c r="R1320" s="47"/>
      <c r="X1320" s="49"/>
      <c r="Y1320" s="49"/>
      <c r="Z1320" s="49"/>
      <c r="AA1320" s="49"/>
    </row>
    <row r="1321" spans="1:27" x14ac:dyDescent="0.3">
      <c r="A1321" s="47"/>
      <c r="B1321" s="47"/>
      <c r="R1321" s="47"/>
      <c r="X1321" s="49"/>
      <c r="Y1321" s="49"/>
      <c r="Z1321" s="49"/>
      <c r="AA1321" s="49"/>
    </row>
    <row r="1322" spans="1:27" x14ac:dyDescent="0.3">
      <c r="A1322" s="47"/>
      <c r="B1322" s="47"/>
      <c r="R1322" s="47"/>
      <c r="X1322" s="49"/>
      <c r="Y1322" s="49"/>
      <c r="Z1322" s="49"/>
      <c r="AA1322" s="49"/>
    </row>
    <row r="1323" spans="1:27" x14ac:dyDescent="0.3">
      <c r="A1323" s="47"/>
      <c r="B1323" s="47"/>
      <c r="R1323" s="47"/>
      <c r="X1323" s="49"/>
      <c r="Y1323" s="49"/>
      <c r="Z1323" s="49"/>
      <c r="AA1323" s="49"/>
    </row>
    <row r="1324" spans="1:27" x14ac:dyDescent="0.3">
      <c r="A1324" s="47"/>
      <c r="B1324" s="47"/>
      <c r="R1324" s="47"/>
      <c r="X1324" s="49"/>
      <c r="Y1324" s="49"/>
      <c r="Z1324" s="49"/>
      <c r="AA1324" s="49"/>
    </row>
    <row r="1325" spans="1:27" x14ac:dyDescent="0.3">
      <c r="A1325" s="47"/>
      <c r="B1325" s="47"/>
      <c r="R1325" s="47"/>
      <c r="X1325" s="49"/>
      <c r="Y1325" s="49"/>
      <c r="Z1325" s="49"/>
      <c r="AA1325" s="49"/>
    </row>
    <row r="1326" spans="1:27" x14ac:dyDescent="0.3">
      <c r="A1326" s="47"/>
      <c r="B1326" s="47"/>
      <c r="R1326" s="47"/>
      <c r="X1326" s="49"/>
      <c r="Y1326" s="49"/>
      <c r="Z1326" s="49"/>
      <c r="AA1326" s="49"/>
    </row>
    <row r="1327" spans="1:27" x14ac:dyDescent="0.3">
      <c r="A1327" s="47"/>
      <c r="B1327" s="47"/>
      <c r="R1327" s="47"/>
      <c r="X1327" s="49"/>
      <c r="Y1327" s="49"/>
      <c r="Z1327" s="49"/>
      <c r="AA1327" s="49"/>
    </row>
    <row r="1328" spans="1:27" x14ac:dyDescent="0.3">
      <c r="A1328" s="47"/>
      <c r="B1328" s="47"/>
      <c r="R1328" s="47"/>
      <c r="X1328" s="49"/>
      <c r="Y1328" s="49"/>
      <c r="Z1328" s="49"/>
      <c r="AA1328" s="49"/>
    </row>
    <row r="1329" spans="1:27" x14ac:dyDescent="0.3">
      <c r="A1329" s="47"/>
      <c r="B1329" s="47"/>
      <c r="R1329" s="47"/>
      <c r="X1329" s="49"/>
      <c r="Y1329" s="49"/>
      <c r="Z1329" s="49"/>
      <c r="AA1329" s="49"/>
    </row>
    <row r="1330" spans="1:27" x14ac:dyDescent="0.3">
      <c r="A1330" s="47"/>
      <c r="B1330" s="47"/>
      <c r="R1330" s="47"/>
      <c r="X1330" s="49"/>
      <c r="Y1330" s="49"/>
      <c r="Z1330" s="49"/>
      <c r="AA1330" s="49"/>
    </row>
    <row r="1331" spans="1:27" x14ac:dyDescent="0.3">
      <c r="A1331" s="47"/>
      <c r="B1331" s="47"/>
      <c r="R1331" s="47"/>
      <c r="X1331" s="49"/>
      <c r="Y1331" s="49"/>
      <c r="Z1331" s="49"/>
      <c r="AA1331" s="49"/>
    </row>
    <row r="1332" spans="1:27" x14ac:dyDescent="0.3">
      <c r="A1332" s="47"/>
      <c r="B1332" s="47"/>
      <c r="R1332" s="47"/>
      <c r="X1332" s="49"/>
      <c r="Y1332" s="49"/>
      <c r="Z1332" s="49"/>
      <c r="AA1332" s="49"/>
    </row>
    <row r="1333" spans="1:27" x14ac:dyDescent="0.3">
      <c r="A1333" s="47"/>
      <c r="B1333" s="47"/>
      <c r="R1333" s="47"/>
      <c r="X1333" s="49"/>
      <c r="Y1333" s="49"/>
      <c r="Z1333" s="49"/>
      <c r="AA1333" s="49"/>
    </row>
    <row r="1334" spans="1:27" x14ac:dyDescent="0.3">
      <c r="A1334" s="47"/>
      <c r="B1334" s="47"/>
      <c r="R1334" s="47"/>
      <c r="X1334" s="49"/>
      <c r="Y1334" s="49"/>
      <c r="Z1334" s="49"/>
      <c r="AA1334" s="49"/>
    </row>
    <row r="1335" spans="1:27" x14ac:dyDescent="0.3">
      <c r="A1335" s="47"/>
      <c r="B1335" s="47"/>
      <c r="R1335" s="47"/>
      <c r="X1335" s="49"/>
      <c r="Y1335" s="49"/>
      <c r="Z1335" s="49"/>
      <c r="AA1335" s="49"/>
    </row>
    <row r="1336" spans="1:27" x14ac:dyDescent="0.3">
      <c r="A1336" s="47"/>
      <c r="B1336" s="47"/>
      <c r="R1336" s="47"/>
      <c r="X1336" s="49"/>
      <c r="Y1336" s="49"/>
      <c r="Z1336" s="49"/>
      <c r="AA1336" s="49"/>
    </row>
    <row r="1337" spans="1:27" x14ac:dyDescent="0.3">
      <c r="A1337" s="47"/>
      <c r="B1337" s="47"/>
      <c r="R1337" s="47"/>
      <c r="X1337" s="49"/>
      <c r="Y1337" s="49"/>
      <c r="Z1337" s="49"/>
      <c r="AA1337" s="49"/>
    </row>
    <row r="1338" spans="1:27" x14ac:dyDescent="0.3">
      <c r="A1338" s="47"/>
      <c r="B1338" s="47"/>
      <c r="R1338" s="47"/>
      <c r="X1338" s="49"/>
      <c r="Y1338" s="49"/>
      <c r="Z1338" s="49"/>
      <c r="AA1338" s="49"/>
    </row>
    <row r="1339" spans="1:27" x14ac:dyDescent="0.3">
      <c r="A1339" s="47"/>
      <c r="B1339" s="47"/>
      <c r="R1339" s="47"/>
      <c r="X1339" s="49"/>
      <c r="Y1339" s="49"/>
      <c r="Z1339" s="49"/>
      <c r="AA1339" s="49"/>
    </row>
    <row r="1340" spans="1:27" x14ac:dyDescent="0.3">
      <c r="A1340" s="47"/>
      <c r="B1340" s="47"/>
      <c r="R1340" s="47"/>
      <c r="X1340" s="49"/>
      <c r="Y1340" s="49"/>
      <c r="Z1340" s="49"/>
      <c r="AA1340" s="49"/>
    </row>
    <row r="1341" spans="1:27" x14ac:dyDescent="0.3">
      <c r="A1341" s="47"/>
      <c r="B1341" s="47"/>
      <c r="R1341" s="47"/>
      <c r="X1341" s="49"/>
      <c r="Y1341" s="49"/>
      <c r="Z1341" s="49"/>
      <c r="AA1341" s="49"/>
    </row>
    <row r="1342" spans="1:27" x14ac:dyDescent="0.3">
      <c r="A1342" s="47"/>
      <c r="B1342" s="47"/>
      <c r="R1342" s="47"/>
      <c r="X1342" s="49"/>
      <c r="Y1342" s="49"/>
      <c r="Z1342" s="49"/>
      <c r="AA1342" s="49"/>
    </row>
    <row r="1343" spans="1:27" x14ac:dyDescent="0.3">
      <c r="A1343" s="47"/>
      <c r="B1343" s="47"/>
      <c r="R1343" s="47"/>
      <c r="X1343" s="49"/>
      <c r="Y1343" s="49"/>
      <c r="Z1343" s="49"/>
      <c r="AA1343" s="49"/>
    </row>
    <row r="1344" spans="1:27" x14ac:dyDescent="0.3">
      <c r="A1344" s="47"/>
      <c r="B1344" s="47"/>
      <c r="R1344" s="47"/>
      <c r="X1344" s="49"/>
      <c r="Y1344" s="49"/>
      <c r="Z1344" s="49"/>
      <c r="AA1344" s="49"/>
    </row>
    <row r="1345" spans="1:27" x14ac:dyDescent="0.3">
      <c r="A1345" s="47"/>
      <c r="B1345" s="47"/>
      <c r="R1345" s="47"/>
      <c r="X1345" s="49"/>
      <c r="Y1345" s="49"/>
      <c r="Z1345" s="49"/>
      <c r="AA1345" s="49"/>
    </row>
    <row r="1346" spans="1:27" x14ac:dyDescent="0.3">
      <c r="A1346" s="47"/>
      <c r="B1346" s="47"/>
      <c r="R1346" s="47"/>
      <c r="X1346" s="49"/>
      <c r="Y1346" s="49"/>
      <c r="Z1346" s="49"/>
      <c r="AA1346" s="49"/>
    </row>
    <row r="1347" spans="1:27" x14ac:dyDescent="0.3">
      <c r="A1347" s="47"/>
      <c r="B1347" s="47"/>
      <c r="R1347" s="47"/>
      <c r="X1347" s="49"/>
      <c r="Y1347" s="49"/>
      <c r="Z1347" s="49"/>
      <c r="AA1347" s="49"/>
    </row>
    <row r="1348" spans="1:27" x14ac:dyDescent="0.3">
      <c r="A1348" s="47"/>
      <c r="B1348" s="47"/>
      <c r="R1348" s="47"/>
      <c r="X1348" s="49"/>
      <c r="Y1348" s="49"/>
      <c r="Z1348" s="49"/>
      <c r="AA1348" s="49"/>
    </row>
    <row r="1349" spans="1:27" x14ac:dyDescent="0.3">
      <c r="A1349" s="47"/>
      <c r="B1349" s="47"/>
      <c r="R1349" s="47"/>
      <c r="X1349" s="49"/>
      <c r="Y1349" s="49"/>
      <c r="Z1349" s="49"/>
      <c r="AA1349" s="49"/>
    </row>
    <row r="1350" spans="1:27" x14ac:dyDescent="0.3">
      <c r="A1350" s="47"/>
      <c r="B1350" s="47"/>
      <c r="R1350" s="47"/>
      <c r="X1350" s="49"/>
      <c r="Y1350" s="49"/>
      <c r="Z1350" s="49"/>
      <c r="AA1350" s="49"/>
    </row>
    <row r="1351" spans="1:27" x14ac:dyDescent="0.3">
      <c r="A1351" s="47"/>
      <c r="B1351" s="47"/>
      <c r="R1351" s="47"/>
      <c r="X1351" s="49"/>
      <c r="Y1351" s="49"/>
      <c r="Z1351" s="49"/>
      <c r="AA1351" s="49"/>
    </row>
    <row r="1352" spans="1:27" x14ac:dyDescent="0.3">
      <c r="A1352" s="47"/>
      <c r="B1352" s="47"/>
      <c r="R1352" s="47"/>
      <c r="X1352" s="49"/>
      <c r="Y1352" s="49"/>
      <c r="Z1352" s="49"/>
      <c r="AA1352" s="49"/>
    </row>
    <row r="1353" spans="1:27" x14ac:dyDescent="0.3">
      <c r="A1353" s="47"/>
      <c r="B1353" s="47"/>
      <c r="R1353" s="47"/>
      <c r="X1353" s="49"/>
      <c r="Y1353" s="49"/>
      <c r="Z1353" s="49"/>
      <c r="AA1353" s="49"/>
    </row>
    <row r="1354" spans="1:27" x14ac:dyDescent="0.3">
      <c r="A1354" s="47"/>
      <c r="B1354" s="47"/>
      <c r="R1354" s="47"/>
      <c r="X1354" s="49"/>
      <c r="Y1354" s="49"/>
      <c r="Z1354" s="49"/>
      <c r="AA1354" s="49"/>
    </row>
    <row r="1355" spans="1:27" x14ac:dyDescent="0.3">
      <c r="A1355" s="47"/>
      <c r="B1355" s="47"/>
      <c r="R1355" s="47"/>
      <c r="X1355" s="49"/>
      <c r="Y1355" s="49"/>
      <c r="Z1355" s="49"/>
      <c r="AA1355" s="49"/>
    </row>
    <row r="1356" spans="1:27" x14ac:dyDescent="0.3">
      <c r="A1356" s="47"/>
      <c r="B1356" s="47"/>
      <c r="R1356" s="47"/>
      <c r="X1356" s="49"/>
      <c r="Y1356" s="49"/>
      <c r="Z1356" s="49"/>
      <c r="AA1356" s="49"/>
    </row>
    <row r="1357" spans="1:27" x14ac:dyDescent="0.3">
      <c r="A1357" s="47"/>
      <c r="B1357" s="47"/>
      <c r="R1357" s="47"/>
      <c r="X1357" s="49"/>
      <c r="Y1357" s="49"/>
      <c r="Z1357" s="49"/>
      <c r="AA1357" s="49"/>
    </row>
    <row r="1358" spans="1:27" x14ac:dyDescent="0.3">
      <c r="A1358" s="47"/>
      <c r="B1358" s="47"/>
      <c r="R1358" s="47"/>
      <c r="X1358" s="49"/>
      <c r="Y1358" s="49"/>
      <c r="Z1358" s="49"/>
      <c r="AA1358" s="49"/>
    </row>
    <row r="1359" spans="1:27" x14ac:dyDescent="0.3">
      <c r="A1359" s="47"/>
      <c r="B1359" s="47"/>
      <c r="R1359" s="47"/>
      <c r="X1359" s="49"/>
      <c r="Y1359" s="49"/>
      <c r="Z1359" s="49"/>
      <c r="AA1359" s="49"/>
    </row>
    <row r="1360" spans="1:27" x14ac:dyDescent="0.3">
      <c r="A1360" s="47"/>
      <c r="B1360" s="47"/>
      <c r="R1360" s="47"/>
      <c r="X1360" s="49"/>
      <c r="Y1360" s="49"/>
      <c r="Z1360" s="49"/>
      <c r="AA1360" s="49"/>
    </row>
    <row r="1361" spans="1:27" x14ac:dyDescent="0.3">
      <c r="A1361" s="47"/>
      <c r="B1361" s="47"/>
      <c r="R1361" s="47"/>
      <c r="X1361" s="49"/>
      <c r="Y1361" s="49"/>
      <c r="Z1361" s="49"/>
      <c r="AA1361" s="49"/>
    </row>
    <row r="1362" spans="1:27" x14ac:dyDescent="0.3">
      <c r="A1362" s="47"/>
      <c r="B1362" s="47"/>
      <c r="R1362" s="47"/>
      <c r="X1362" s="49"/>
      <c r="Y1362" s="49"/>
      <c r="Z1362" s="49"/>
      <c r="AA1362" s="49"/>
    </row>
    <row r="1363" spans="1:27" x14ac:dyDescent="0.3">
      <c r="A1363" s="47"/>
      <c r="B1363" s="47"/>
      <c r="R1363" s="47"/>
      <c r="X1363" s="49"/>
      <c r="Y1363" s="49"/>
      <c r="Z1363" s="49"/>
      <c r="AA1363" s="49"/>
    </row>
    <row r="1364" spans="1:27" x14ac:dyDescent="0.3">
      <c r="A1364" s="47"/>
      <c r="B1364" s="47"/>
      <c r="R1364" s="47"/>
      <c r="X1364" s="49"/>
      <c r="Y1364" s="49"/>
      <c r="Z1364" s="49"/>
      <c r="AA1364" s="49"/>
    </row>
    <row r="1365" spans="1:27" x14ac:dyDescent="0.3">
      <c r="A1365" s="47"/>
      <c r="B1365" s="47"/>
      <c r="R1365" s="47"/>
      <c r="X1365" s="49"/>
      <c r="Y1365" s="49"/>
      <c r="Z1365" s="49"/>
      <c r="AA1365" s="49"/>
    </row>
    <row r="1366" spans="1:27" x14ac:dyDescent="0.3">
      <c r="A1366" s="47"/>
      <c r="B1366" s="47"/>
      <c r="R1366" s="47"/>
      <c r="X1366" s="49"/>
      <c r="Y1366" s="49"/>
      <c r="Z1366" s="49"/>
      <c r="AA1366" s="49"/>
    </row>
    <row r="1367" spans="1:27" x14ac:dyDescent="0.3">
      <c r="A1367" s="47"/>
      <c r="B1367" s="47"/>
      <c r="R1367" s="47"/>
      <c r="X1367" s="49"/>
      <c r="Y1367" s="49"/>
      <c r="Z1367" s="49"/>
      <c r="AA1367" s="49"/>
    </row>
    <row r="1368" spans="1:27" x14ac:dyDescent="0.3">
      <c r="A1368" s="47"/>
      <c r="B1368" s="47"/>
      <c r="R1368" s="47"/>
      <c r="X1368" s="49"/>
      <c r="Y1368" s="49"/>
      <c r="Z1368" s="49"/>
      <c r="AA1368" s="49"/>
    </row>
    <row r="1369" spans="1:27" x14ac:dyDescent="0.3">
      <c r="A1369" s="47"/>
      <c r="B1369" s="47"/>
      <c r="R1369" s="47"/>
      <c r="X1369" s="49"/>
      <c r="Y1369" s="49"/>
      <c r="Z1369" s="49"/>
      <c r="AA1369" s="49"/>
    </row>
    <row r="1370" spans="1:27" x14ac:dyDescent="0.3">
      <c r="A1370" s="47"/>
      <c r="B1370" s="47"/>
      <c r="R1370" s="47"/>
      <c r="X1370" s="49"/>
      <c r="Y1370" s="49"/>
      <c r="Z1370" s="49"/>
      <c r="AA1370" s="49"/>
    </row>
    <row r="1371" spans="1:27" x14ac:dyDescent="0.3">
      <c r="A1371" s="47"/>
      <c r="B1371" s="47"/>
      <c r="R1371" s="47"/>
      <c r="X1371" s="49"/>
      <c r="Y1371" s="49"/>
      <c r="Z1371" s="49"/>
      <c r="AA1371" s="49"/>
    </row>
    <row r="1372" spans="1:27" x14ac:dyDescent="0.3">
      <c r="A1372" s="47"/>
      <c r="B1372" s="47"/>
      <c r="R1372" s="47"/>
      <c r="X1372" s="49"/>
      <c r="Y1372" s="49"/>
      <c r="Z1372" s="49"/>
      <c r="AA1372" s="49"/>
    </row>
    <row r="1373" spans="1:27" x14ac:dyDescent="0.3">
      <c r="A1373" s="47"/>
      <c r="B1373" s="47"/>
      <c r="R1373" s="47"/>
      <c r="X1373" s="49"/>
      <c r="Y1373" s="49"/>
      <c r="Z1373" s="49"/>
      <c r="AA1373" s="49"/>
    </row>
    <row r="1374" spans="1:27" x14ac:dyDescent="0.3">
      <c r="A1374" s="47"/>
      <c r="B1374" s="47"/>
      <c r="R1374" s="47"/>
      <c r="X1374" s="49"/>
      <c r="Y1374" s="49"/>
      <c r="Z1374" s="49"/>
      <c r="AA1374" s="49"/>
    </row>
    <row r="1375" spans="1:27" x14ac:dyDescent="0.3">
      <c r="A1375" s="47"/>
      <c r="B1375" s="47"/>
      <c r="R1375" s="47"/>
      <c r="X1375" s="49"/>
      <c r="Y1375" s="49"/>
      <c r="Z1375" s="49"/>
      <c r="AA1375" s="49"/>
    </row>
    <row r="1376" spans="1:27" x14ac:dyDescent="0.3">
      <c r="A1376" s="47"/>
      <c r="B1376" s="47"/>
      <c r="R1376" s="47"/>
      <c r="X1376" s="49"/>
      <c r="Y1376" s="49"/>
      <c r="Z1376" s="49"/>
      <c r="AA1376" s="49"/>
    </row>
    <row r="1377" spans="1:27" x14ac:dyDescent="0.3">
      <c r="A1377" s="47"/>
      <c r="B1377" s="47"/>
      <c r="R1377" s="47"/>
      <c r="X1377" s="49"/>
      <c r="Y1377" s="49"/>
      <c r="Z1377" s="49"/>
      <c r="AA1377" s="49"/>
    </row>
    <row r="1378" spans="1:27" x14ac:dyDescent="0.3">
      <c r="A1378" s="47"/>
      <c r="B1378" s="47"/>
      <c r="R1378" s="47"/>
      <c r="X1378" s="49"/>
      <c r="Y1378" s="49"/>
      <c r="Z1378" s="49"/>
      <c r="AA1378" s="49"/>
    </row>
    <row r="1379" spans="1:27" x14ac:dyDescent="0.3">
      <c r="A1379" s="47"/>
      <c r="B1379" s="47"/>
      <c r="R1379" s="47"/>
      <c r="X1379" s="49"/>
      <c r="Y1379" s="49"/>
      <c r="Z1379" s="49"/>
      <c r="AA1379" s="49"/>
    </row>
    <row r="1380" spans="1:27" x14ac:dyDescent="0.3">
      <c r="A1380" s="47"/>
      <c r="B1380" s="47"/>
      <c r="R1380" s="47"/>
      <c r="X1380" s="49"/>
      <c r="Y1380" s="49"/>
      <c r="Z1380" s="49"/>
      <c r="AA1380" s="49"/>
    </row>
    <row r="1381" spans="1:27" x14ac:dyDescent="0.3">
      <c r="A1381" s="47"/>
      <c r="B1381" s="47"/>
      <c r="R1381" s="47"/>
      <c r="X1381" s="49"/>
      <c r="Y1381" s="49"/>
      <c r="Z1381" s="49"/>
      <c r="AA1381" s="49"/>
    </row>
    <row r="1382" spans="1:27" x14ac:dyDescent="0.3">
      <c r="A1382" s="47"/>
      <c r="B1382" s="47"/>
      <c r="R1382" s="47"/>
      <c r="X1382" s="49"/>
      <c r="Y1382" s="49"/>
      <c r="Z1382" s="49"/>
      <c r="AA1382" s="49"/>
    </row>
    <row r="1383" spans="1:27" x14ac:dyDescent="0.3">
      <c r="A1383" s="47"/>
      <c r="B1383" s="47"/>
      <c r="R1383" s="47"/>
      <c r="X1383" s="49"/>
      <c r="Y1383" s="49"/>
      <c r="Z1383" s="49"/>
      <c r="AA1383" s="49"/>
    </row>
    <row r="1384" spans="1:27" x14ac:dyDescent="0.3">
      <c r="A1384" s="47"/>
      <c r="B1384" s="47"/>
      <c r="R1384" s="47"/>
      <c r="X1384" s="49"/>
      <c r="Y1384" s="49"/>
      <c r="Z1384" s="49"/>
      <c r="AA1384" s="49"/>
    </row>
    <row r="1385" spans="1:27" x14ac:dyDescent="0.3">
      <c r="A1385" s="47"/>
      <c r="B1385" s="47"/>
      <c r="R1385" s="47"/>
      <c r="X1385" s="49"/>
      <c r="Y1385" s="49"/>
      <c r="Z1385" s="49"/>
      <c r="AA1385" s="49"/>
    </row>
    <row r="1386" spans="1:27" x14ac:dyDescent="0.3">
      <c r="A1386" s="47"/>
      <c r="B1386" s="47"/>
      <c r="R1386" s="47"/>
      <c r="X1386" s="49"/>
      <c r="Y1386" s="49"/>
      <c r="Z1386" s="49"/>
      <c r="AA1386" s="49"/>
    </row>
    <row r="1387" spans="1:27" x14ac:dyDescent="0.3">
      <c r="A1387" s="47"/>
      <c r="B1387" s="47"/>
      <c r="R1387" s="47"/>
      <c r="X1387" s="49"/>
      <c r="Y1387" s="49"/>
      <c r="Z1387" s="49"/>
      <c r="AA1387" s="49"/>
    </row>
    <row r="1388" spans="1:27" x14ac:dyDescent="0.3">
      <c r="A1388" s="47"/>
      <c r="B1388" s="47"/>
      <c r="R1388" s="47"/>
      <c r="X1388" s="49"/>
      <c r="Y1388" s="49"/>
      <c r="Z1388" s="49"/>
      <c r="AA1388" s="49"/>
    </row>
    <row r="1389" spans="1:27" x14ac:dyDescent="0.3">
      <c r="A1389" s="47"/>
      <c r="B1389" s="47"/>
      <c r="R1389" s="47"/>
      <c r="X1389" s="49"/>
      <c r="Y1389" s="49"/>
      <c r="Z1389" s="49"/>
      <c r="AA1389" s="49"/>
    </row>
    <row r="1390" spans="1:27" x14ac:dyDescent="0.3">
      <c r="A1390" s="47"/>
      <c r="B1390" s="47"/>
      <c r="R1390" s="47"/>
      <c r="X1390" s="49"/>
      <c r="Y1390" s="49"/>
      <c r="Z1390" s="49"/>
      <c r="AA1390" s="49"/>
    </row>
    <row r="1391" spans="1:27" x14ac:dyDescent="0.3">
      <c r="A1391" s="47"/>
      <c r="B1391" s="47"/>
      <c r="R1391" s="47"/>
      <c r="X1391" s="49"/>
      <c r="Y1391" s="49"/>
      <c r="Z1391" s="49"/>
      <c r="AA1391" s="49"/>
    </row>
    <row r="1392" spans="1:27" x14ac:dyDescent="0.3">
      <c r="A1392" s="47"/>
      <c r="B1392" s="47"/>
      <c r="R1392" s="47"/>
      <c r="X1392" s="49"/>
      <c r="Y1392" s="49"/>
      <c r="Z1392" s="49"/>
      <c r="AA1392" s="49"/>
    </row>
    <row r="1393" spans="1:27" x14ac:dyDescent="0.3">
      <c r="A1393" s="47"/>
      <c r="B1393" s="47"/>
      <c r="R1393" s="47"/>
      <c r="X1393" s="49"/>
      <c r="Y1393" s="49"/>
      <c r="Z1393" s="49"/>
      <c r="AA1393" s="49"/>
    </row>
    <row r="1394" spans="1:27" x14ac:dyDescent="0.3">
      <c r="A1394" s="47"/>
      <c r="B1394" s="47"/>
      <c r="R1394" s="47"/>
      <c r="X1394" s="49"/>
      <c r="Y1394" s="49"/>
      <c r="Z1394" s="49"/>
      <c r="AA1394" s="49"/>
    </row>
    <row r="1395" spans="1:27" x14ac:dyDescent="0.3">
      <c r="A1395" s="47"/>
      <c r="B1395" s="47"/>
      <c r="R1395" s="47"/>
      <c r="X1395" s="49"/>
      <c r="Y1395" s="49"/>
      <c r="Z1395" s="49"/>
      <c r="AA1395" s="49"/>
    </row>
    <row r="1396" spans="1:27" x14ac:dyDescent="0.3">
      <c r="A1396" s="47"/>
      <c r="B1396" s="47"/>
      <c r="R1396" s="47"/>
      <c r="X1396" s="49"/>
      <c r="Y1396" s="49"/>
      <c r="Z1396" s="49"/>
      <c r="AA1396" s="49"/>
    </row>
    <row r="1397" spans="1:27" x14ac:dyDescent="0.3">
      <c r="A1397" s="47"/>
      <c r="B1397" s="47"/>
      <c r="R1397" s="47"/>
      <c r="X1397" s="49"/>
      <c r="Y1397" s="49"/>
      <c r="Z1397" s="49"/>
      <c r="AA1397" s="49"/>
    </row>
    <row r="1398" spans="1:27" x14ac:dyDescent="0.3">
      <c r="A1398" s="47"/>
      <c r="B1398" s="47"/>
      <c r="R1398" s="47"/>
      <c r="X1398" s="49"/>
      <c r="Y1398" s="49"/>
      <c r="Z1398" s="49"/>
      <c r="AA1398" s="49"/>
    </row>
    <row r="1399" spans="1:27" x14ac:dyDescent="0.3">
      <c r="A1399" s="47"/>
      <c r="B1399" s="47"/>
      <c r="R1399" s="47"/>
      <c r="X1399" s="49"/>
      <c r="Y1399" s="49"/>
      <c r="Z1399" s="49"/>
      <c r="AA1399" s="49"/>
    </row>
    <row r="1400" spans="1:27" x14ac:dyDescent="0.3">
      <c r="A1400" s="47"/>
      <c r="B1400" s="47"/>
      <c r="R1400" s="47"/>
      <c r="X1400" s="49"/>
      <c r="Y1400" s="49"/>
      <c r="Z1400" s="49"/>
      <c r="AA1400" s="49"/>
    </row>
    <row r="1401" spans="1:27" x14ac:dyDescent="0.3">
      <c r="A1401" s="47"/>
      <c r="B1401" s="47"/>
      <c r="R1401" s="47"/>
      <c r="X1401" s="49"/>
      <c r="Y1401" s="49"/>
      <c r="Z1401" s="49"/>
      <c r="AA1401" s="49"/>
    </row>
    <row r="1402" spans="1:27" x14ac:dyDescent="0.3">
      <c r="A1402" s="47"/>
      <c r="B1402" s="47"/>
      <c r="R1402" s="47"/>
      <c r="X1402" s="49"/>
      <c r="Y1402" s="49"/>
      <c r="Z1402" s="49"/>
      <c r="AA1402" s="49"/>
    </row>
    <row r="1403" spans="1:27" x14ac:dyDescent="0.3">
      <c r="A1403" s="47"/>
      <c r="B1403" s="47"/>
      <c r="R1403" s="47"/>
      <c r="X1403" s="49"/>
      <c r="Y1403" s="49"/>
      <c r="Z1403" s="49"/>
      <c r="AA1403" s="49"/>
    </row>
    <row r="1404" spans="1:27" x14ac:dyDescent="0.3">
      <c r="A1404" s="47"/>
      <c r="B1404" s="47"/>
      <c r="R1404" s="47"/>
      <c r="X1404" s="49"/>
      <c r="Y1404" s="49"/>
      <c r="Z1404" s="49"/>
      <c r="AA1404" s="49"/>
    </row>
    <row r="1405" spans="1:27" x14ac:dyDescent="0.3">
      <c r="A1405" s="47"/>
      <c r="B1405" s="47"/>
      <c r="R1405" s="47"/>
      <c r="X1405" s="49"/>
      <c r="Y1405" s="49"/>
      <c r="Z1405" s="49"/>
      <c r="AA1405" s="49"/>
    </row>
    <row r="1406" spans="1:27" x14ac:dyDescent="0.3">
      <c r="A1406" s="47"/>
      <c r="B1406" s="47"/>
      <c r="R1406" s="47"/>
      <c r="X1406" s="49"/>
      <c r="Y1406" s="49"/>
      <c r="Z1406" s="49"/>
      <c r="AA1406" s="49"/>
    </row>
    <row r="1407" spans="1:27" x14ac:dyDescent="0.3">
      <c r="A1407" s="47"/>
      <c r="B1407" s="47"/>
      <c r="R1407" s="47"/>
      <c r="X1407" s="49"/>
      <c r="Y1407" s="49"/>
      <c r="Z1407" s="49"/>
      <c r="AA1407" s="49"/>
    </row>
    <row r="1408" spans="1:27" x14ac:dyDescent="0.3">
      <c r="A1408" s="47"/>
      <c r="B1408" s="47"/>
      <c r="R1408" s="47"/>
      <c r="X1408" s="49"/>
      <c r="Y1408" s="49"/>
      <c r="Z1408" s="49"/>
      <c r="AA1408" s="49"/>
    </row>
    <row r="1409" spans="1:27" x14ac:dyDescent="0.3">
      <c r="A1409" s="47"/>
      <c r="B1409" s="47"/>
      <c r="R1409" s="47"/>
      <c r="X1409" s="49"/>
      <c r="Y1409" s="49"/>
      <c r="Z1409" s="49"/>
      <c r="AA1409" s="49"/>
    </row>
    <row r="1410" spans="1:27" x14ac:dyDescent="0.3">
      <c r="A1410" s="47"/>
      <c r="B1410" s="47"/>
      <c r="R1410" s="47"/>
      <c r="X1410" s="49"/>
      <c r="Y1410" s="49"/>
      <c r="Z1410" s="49"/>
      <c r="AA1410" s="49"/>
    </row>
    <row r="1411" spans="1:27" x14ac:dyDescent="0.3">
      <c r="A1411" s="47"/>
      <c r="B1411" s="47"/>
      <c r="R1411" s="47"/>
      <c r="X1411" s="49"/>
      <c r="Y1411" s="49"/>
      <c r="Z1411" s="49"/>
      <c r="AA1411" s="49"/>
    </row>
    <row r="1412" spans="1:27" x14ac:dyDescent="0.3">
      <c r="A1412" s="47"/>
      <c r="B1412" s="47"/>
      <c r="R1412" s="47"/>
      <c r="X1412" s="49"/>
      <c r="Y1412" s="49"/>
      <c r="Z1412" s="49"/>
      <c r="AA1412" s="49"/>
    </row>
    <row r="1413" spans="1:27" x14ac:dyDescent="0.3">
      <c r="A1413" s="47"/>
      <c r="B1413" s="47"/>
      <c r="R1413" s="47"/>
      <c r="X1413" s="49"/>
      <c r="Y1413" s="49"/>
      <c r="Z1413" s="49"/>
      <c r="AA1413" s="49"/>
    </row>
    <row r="1414" spans="1:27" x14ac:dyDescent="0.3">
      <c r="A1414" s="47"/>
      <c r="B1414" s="47"/>
      <c r="R1414" s="47"/>
      <c r="X1414" s="49"/>
      <c r="Y1414" s="49"/>
      <c r="Z1414" s="49"/>
      <c r="AA1414" s="49"/>
    </row>
    <row r="1415" spans="1:27" x14ac:dyDescent="0.3">
      <c r="A1415" s="47"/>
      <c r="B1415" s="47"/>
      <c r="R1415" s="47"/>
      <c r="X1415" s="49"/>
      <c r="Y1415" s="49"/>
      <c r="Z1415" s="49"/>
      <c r="AA1415" s="49"/>
    </row>
    <row r="1416" spans="1:27" x14ac:dyDescent="0.3">
      <c r="A1416" s="47"/>
      <c r="B1416" s="47"/>
      <c r="R1416" s="47"/>
      <c r="X1416" s="49"/>
      <c r="Y1416" s="49"/>
      <c r="Z1416" s="49"/>
      <c r="AA1416" s="49"/>
    </row>
    <row r="1417" spans="1:27" x14ac:dyDescent="0.3">
      <c r="A1417" s="47"/>
      <c r="B1417" s="47"/>
      <c r="R1417" s="47"/>
      <c r="X1417" s="49"/>
      <c r="Y1417" s="49"/>
      <c r="Z1417" s="49"/>
      <c r="AA1417" s="49"/>
    </row>
    <row r="1418" spans="1:27" x14ac:dyDescent="0.3">
      <c r="A1418" s="47"/>
      <c r="B1418" s="47"/>
      <c r="R1418" s="47"/>
      <c r="X1418" s="49"/>
      <c r="Y1418" s="49"/>
      <c r="Z1418" s="49"/>
      <c r="AA1418" s="49"/>
    </row>
    <row r="1419" spans="1:27" x14ac:dyDescent="0.3">
      <c r="A1419" s="47"/>
      <c r="B1419" s="47"/>
      <c r="R1419" s="47"/>
      <c r="X1419" s="49"/>
      <c r="Y1419" s="49"/>
      <c r="Z1419" s="49"/>
      <c r="AA1419" s="49"/>
    </row>
    <row r="1420" spans="1:27" x14ac:dyDescent="0.3">
      <c r="A1420" s="47"/>
      <c r="B1420" s="47"/>
      <c r="R1420" s="47"/>
      <c r="X1420" s="49"/>
      <c r="Y1420" s="49"/>
      <c r="Z1420" s="49"/>
      <c r="AA1420" s="49"/>
    </row>
    <row r="1421" spans="1:27" x14ac:dyDescent="0.3">
      <c r="A1421" s="47"/>
      <c r="B1421" s="47"/>
      <c r="R1421" s="47"/>
      <c r="X1421" s="49"/>
      <c r="Y1421" s="49"/>
      <c r="Z1421" s="49"/>
      <c r="AA1421" s="49"/>
    </row>
    <row r="1422" spans="1:27" x14ac:dyDescent="0.3">
      <c r="A1422" s="47"/>
      <c r="B1422" s="47"/>
      <c r="R1422" s="47"/>
      <c r="X1422" s="49"/>
      <c r="Y1422" s="49"/>
      <c r="Z1422" s="49"/>
      <c r="AA1422" s="49"/>
    </row>
    <row r="1423" spans="1:27" x14ac:dyDescent="0.3">
      <c r="A1423" s="47"/>
      <c r="B1423" s="47"/>
      <c r="R1423" s="47"/>
      <c r="X1423" s="49"/>
      <c r="Y1423" s="49"/>
      <c r="Z1423" s="49"/>
      <c r="AA1423" s="49"/>
    </row>
    <row r="1424" spans="1:27" x14ac:dyDescent="0.3">
      <c r="A1424" s="47"/>
      <c r="B1424" s="47"/>
      <c r="R1424" s="47"/>
      <c r="X1424" s="49"/>
      <c r="Y1424" s="49"/>
      <c r="Z1424" s="49"/>
      <c r="AA1424" s="49"/>
    </row>
    <row r="1425" spans="1:27" x14ac:dyDescent="0.3">
      <c r="A1425" s="47"/>
      <c r="B1425" s="47"/>
      <c r="R1425" s="47"/>
      <c r="X1425" s="49"/>
      <c r="Y1425" s="49"/>
      <c r="Z1425" s="49"/>
      <c r="AA1425" s="49"/>
    </row>
    <row r="1426" spans="1:27" x14ac:dyDescent="0.3">
      <c r="A1426" s="47"/>
      <c r="B1426" s="47"/>
      <c r="R1426" s="47"/>
      <c r="X1426" s="49"/>
      <c r="Y1426" s="49"/>
      <c r="Z1426" s="49"/>
      <c r="AA1426" s="49"/>
    </row>
    <row r="1427" spans="1:27" x14ac:dyDescent="0.3">
      <c r="A1427" s="47"/>
      <c r="B1427" s="47"/>
      <c r="R1427" s="47"/>
      <c r="X1427" s="49"/>
      <c r="Y1427" s="49"/>
      <c r="Z1427" s="49"/>
      <c r="AA1427" s="49"/>
    </row>
    <row r="1428" spans="1:27" x14ac:dyDescent="0.3">
      <c r="A1428" s="47"/>
      <c r="B1428" s="47"/>
      <c r="R1428" s="47"/>
      <c r="X1428" s="49"/>
      <c r="Y1428" s="49"/>
      <c r="Z1428" s="49"/>
      <c r="AA1428" s="49"/>
    </row>
    <row r="1429" spans="1:27" x14ac:dyDescent="0.3">
      <c r="A1429" s="47"/>
      <c r="B1429" s="47"/>
      <c r="R1429" s="47"/>
      <c r="X1429" s="49"/>
      <c r="Y1429" s="49"/>
      <c r="Z1429" s="49"/>
      <c r="AA1429" s="49"/>
    </row>
    <row r="1430" spans="1:27" x14ac:dyDescent="0.3">
      <c r="A1430" s="47"/>
      <c r="B1430" s="47"/>
      <c r="R1430" s="47"/>
      <c r="X1430" s="49"/>
      <c r="Y1430" s="49"/>
      <c r="Z1430" s="49"/>
      <c r="AA1430" s="49"/>
    </row>
    <row r="1431" spans="1:27" x14ac:dyDescent="0.3">
      <c r="A1431" s="47"/>
      <c r="B1431" s="47"/>
      <c r="R1431" s="47"/>
      <c r="X1431" s="49"/>
      <c r="Y1431" s="49"/>
      <c r="Z1431" s="49"/>
      <c r="AA1431" s="49"/>
    </row>
    <row r="1432" spans="1:27" x14ac:dyDescent="0.3">
      <c r="A1432" s="47"/>
      <c r="B1432" s="47"/>
      <c r="R1432" s="47"/>
      <c r="X1432" s="49"/>
      <c r="Y1432" s="49"/>
      <c r="Z1432" s="49"/>
      <c r="AA1432" s="49"/>
    </row>
    <row r="1433" spans="1:27" x14ac:dyDescent="0.3">
      <c r="A1433" s="47"/>
      <c r="B1433" s="47"/>
      <c r="R1433" s="47"/>
      <c r="X1433" s="49"/>
      <c r="Y1433" s="49"/>
      <c r="Z1433" s="49"/>
      <c r="AA1433" s="49"/>
    </row>
    <row r="1434" spans="1:27" x14ac:dyDescent="0.3">
      <c r="A1434" s="47"/>
      <c r="B1434" s="47"/>
      <c r="R1434" s="47"/>
      <c r="X1434" s="49"/>
      <c r="Y1434" s="49"/>
      <c r="Z1434" s="49"/>
      <c r="AA1434" s="49"/>
    </row>
    <row r="1435" spans="1:27" x14ac:dyDescent="0.3">
      <c r="A1435" s="47"/>
      <c r="B1435" s="47"/>
      <c r="R1435" s="47"/>
      <c r="X1435" s="49"/>
      <c r="Y1435" s="49"/>
      <c r="Z1435" s="49"/>
      <c r="AA1435" s="49"/>
    </row>
    <row r="1436" spans="1:27" x14ac:dyDescent="0.3">
      <c r="A1436" s="47"/>
      <c r="B1436" s="47"/>
      <c r="R1436" s="47"/>
      <c r="X1436" s="49"/>
      <c r="Y1436" s="49"/>
      <c r="Z1436" s="49"/>
      <c r="AA1436" s="49"/>
    </row>
    <row r="1437" spans="1:27" x14ac:dyDescent="0.3">
      <c r="A1437" s="47"/>
      <c r="B1437" s="47"/>
      <c r="R1437" s="47"/>
      <c r="X1437" s="49"/>
      <c r="Y1437" s="49"/>
      <c r="Z1437" s="49"/>
      <c r="AA1437" s="49"/>
    </row>
    <row r="1438" spans="1:27" x14ac:dyDescent="0.3">
      <c r="A1438" s="47"/>
      <c r="B1438" s="47"/>
      <c r="R1438" s="47"/>
      <c r="X1438" s="49"/>
      <c r="Y1438" s="49"/>
      <c r="Z1438" s="49"/>
      <c r="AA1438" s="49"/>
    </row>
    <row r="1439" spans="1:27" x14ac:dyDescent="0.3">
      <c r="A1439" s="47"/>
      <c r="B1439" s="47"/>
      <c r="R1439" s="47"/>
      <c r="X1439" s="49"/>
      <c r="Y1439" s="49"/>
      <c r="Z1439" s="49"/>
      <c r="AA1439" s="49"/>
    </row>
    <row r="1440" spans="1:27" x14ac:dyDescent="0.3">
      <c r="A1440" s="47"/>
      <c r="B1440" s="47"/>
      <c r="R1440" s="47"/>
      <c r="X1440" s="49"/>
      <c r="Y1440" s="49"/>
      <c r="Z1440" s="49"/>
      <c r="AA1440" s="49"/>
    </row>
    <row r="1441" spans="1:27" x14ac:dyDescent="0.3">
      <c r="A1441" s="47"/>
      <c r="B1441" s="47"/>
      <c r="R1441" s="47"/>
      <c r="X1441" s="49"/>
      <c r="Y1441" s="49"/>
      <c r="Z1441" s="49"/>
      <c r="AA1441" s="49"/>
    </row>
    <row r="1442" spans="1:27" x14ac:dyDescent="0.3">
      <c r="A1442" s="47"/>
      <c r="B1442" s="47"/>
      <c r="R1442" s="47"/>
      <c r="X1442" s="49"/>
      <c r="Y1442" s="49"/>
      <c r="Z1442" s="49"/>
      <c r="AA1442" s="49"/>
    </row>
    <row r="1443" spans="1:27" x14ac:dyDescent="0.3">
      <c r="A1443" s="47"/>
      <c r="B1443" s="47"/>
      <c r="R1443" s="47"/>
      <c r="X1443" s="49"/>
      <c r="Y1443" s="49"/>
      <c r="Z1443" s="49"/>
      <c r="AA1443" s="49"/>
    </row>
    <row r="1444" spans="1:27" x14ac:dyDescent="0.3">
      <c r="A1444" s="47"/>
      <c r="B1444" s="47"/>
      <c r="R1444" s="47"/>
      <c r="X1444" s="49"/>
      <c r="Y1444" s="49"/>
      <c r="Z1444" s="49"/>
      <c r="AA1444" s="49"/>
    </row>
    <row r="1445" spans="1:27" x14ac:dyDescent="0.3">
      <c r="A1445" s="47"/>
      <c r="B1445" s="47"/>
      <c r="R1445" s="47"/>
      <c r="X1445" s="49"/>
      <c r="Y1445" s="49"/>
      <c r="Z1445" s="49"/>
      <c r="AA1445" s="49"/>
    </row>
    <row r="1446" spans="1:27" x14ac:dyDescent="0.3">
      <c r="A1446" s="47"/>
      <c r="B1446" s="47"/>
      <c r="R1446" s="47"/>
      <c r="X1446" s="49"/>
      <c r="Y1446" s="49"/>
      <c r="Z1446" s="49"/>
      <c r="AA1446" s="49"/>
    </row>
    <row r="1447" spans="1:27" x14ac:dyDescent="0.3">
      <c r="A1447" s="47"/>
      <c r="B1447" s="47"/>
      <c r="R1447" s="47"/>
      <c r="X1447" s="49"/>
      <c r="Y1447" s="49"/>
      <c r="Z1447" s="49"/>
      <c r="AA1447" s="49"/>
    </row>
    <row r="1448" spans="1:27" x14ac:dyDescent="0.3">
      <c r="A1448" s="47"/>
      <c r="B1448" s="47"/>
      <c r="R1448" s="47"/>
      <c r="X1448" s="49"/>
      <c r="Y1448" s="49"/>
      <c r="Z1448" s="49"/>
      <c r="AA1448" s="49"/>
    </row>
    <row r="1449" spans="1:27" x14ac:dyDescent="0.3">
      <c r="A1449" s="47"/>
      <c r="B1449" s="47"/>
      <c r="R1449" s="47"/>
      <c r="X1449" s="49"/>
      <c r="Y1449" s="49"/>
      <c r="Z1449" s="49"/>
      <c r="AA1449" s="49"/>
    </row>
    <row r="1450" spans="1:27" x14ac:dyDescent="0.3">
      <c r="A1450" s="47"/>
      <c r="B1450" s="47"/>
      <c r="R1450" s="47"/>
      <c r="X1450" s="49"/>
      <c r="Y1450" s="49"/>
      <c r="Z1450" s="49"/>
      <c r="AA1450" s="49"/>
    </row>
    <row r="1451" spans="1:27" x14ac:dyDescent="0.3">
      <c r="A1451" s="47"/>
      <c r="B1451" s="47"/>
      <c r="R1451" s="47"/>
      <c r="X1451" s="49"/>
      <c r="Y1451" s="49"/>
      <c r="Z1451" s="49"/>
      <c r="AA1451" s="49"/>
    </row>
    <row r="1452" spans="1:27" x14ac:dyDescent="0.3">
      <c r="A1452" s="47"/>
      <c r="B1452" s="47"/>
      <c r="R1452" s="47"/>
      <c r="X1452" s="49"/>
      <c r="Y1452" s="49"/>
      <c r="Z1452" s="49"/>
      <c r="AA1452" s="49"/>
    </row>
    <row r="1453" spans="1:27" x14ac:dyDescent="0.3">
      <c r="A1453" s="47"/>
      <c r="B1453" s="47"/>
      <c r="R1453" s="47"/>
      <c r="X1453" s="49"/>
      <c r="Y1453" s="49"/>
      <c r="Z1453" s="49"/>
      <c r="AA1453" s="49"/>
    </row>
    <row r="1454" spans="1:27" x14ac:dyDescent="0.3">
      <c r="A1454" s="47"/>
      <c r="B1454" s="47"/>
      <c r="R1454" s="47"/>
      <c r="X1454" s="49"/>
      <c r="Y1454" s="49"/>
      <c r="Z1454" s="49"/>
      <c r="AA1454" s="49"/>
    </row>
    <row r="1455" spans="1:27" x14ac:dyDescent="0.3">
      <c r="A1455" s="47"/>
      <c r="B1455" s="47"/>
      <c r="R1455" s="47"/>
      <c r="X1455" s="49"/>
      <c r="Y1455" s="49"/>
      <c r="Z1455" s="49"/>
      <c r="AA1455" s="49"/>
    </row>
    <row r="1456" spans="1:27" x14ac:dyDescent="0.3">
      <c r="A1456" s="47"/>
      <c r="B1456" s="47"/>
      <c r="R1456" s="47"/>
      <c r="X1456" s="49"/>
      <c r="Y1456" s="49"/>
      <c r="Z1456" s="49"/>
      <c r="AA1456" s="49"/>
    </row>
    <row r="1457" spans="1:27" x14ac:dyDescent="0.3">
      <c r="A1457" s="47"/>
      <c r="B1457" s="47"/>
      <c r="R1457" s="47"/>
      <c r="X1457" s="49"/>
      <c r="Y1457" s="49"/>
      <c r="Z1457" s="49"/>
      <c r="AA1457" s="49"/>
    </row>
    <row r="1458" spans="1:27" x14ac:dyDescent="0.3">
      <c r="A1458" s="47"/>
      <c r="B1458" s="47"/>
      <c r="R1458" s="47"/>
      <c r="X1458" s="49"/>
      <c r="Y1458" s="49"/>
      <c r="Z1458" s="49"/>
      <c r="AA1458" s="49"/>
    </row>
    <row r="1459" spans="1:27" x14ac:dyDescent="0.3">
      <c r="A1459" s="47"/>
      <c r="B1459" s="47"/>
      <c r="R1459" s="47"/>
      <c r="X1459" s="49"/>
      <c r="Y1459" s="49"/>
      <c r="Z1459" s="49"/>
      <c r="AA1459" s="49"/>
    </row>
    <row r="1460" spans="1:27" x14ac:dyDescent="0.3">
      <c r="A1460" s="47"/>
      <c r="B1460" s="47"/>
      <c r="R1460" s="47"/>
      <c r="X1460" s="49"/>
      <c r="Y1460" s="49"/>
      <c r="Z1460" s="49"/>
      <c r="AA1460" s="49"/>
    </row>
    <row r="1461" spans="1:27" x14ac:dyDescent="0.3">
      <c r="A1461" s="47"/>
      <c r="B1461" s="47"/>
      <c r="R1461" s="47"/>
      <c r="X1461" s="49"/>
      <c r="Y1461" s="49"/>
      <c r="Z1461" s="49"/>
      <c r="AA1461" s="49"/>
    </row>
    <row r="1462" spans="1:27" x14ac:dyDescent="0.3">
      <c r="A1462" s="47"/>
      <c r="B1462" s="47"/>
      <c r="R1462" s="47"/>
      <c r="X1462" s="49"/>
      <c r="Y1462" s="49"/>
      <c r="Z1462" s="49"/>
      <c r="AA1462" s="49"/>
    </row>
    <row r="1463" spans="1:27" x14ac:dyDescent="0.3">
      <c r="A1463" s="47"/>
      <c r="B1463" s="47"/>
      <c r="R1463" s="47"/>
      <c r="X1463" s="49"/>
      <c r="Y1463" s="49"/>
      <c r="Z1463" s="49"/>
      <c r="AA1463" s="49"/>
    </row>
    <row r="1464" spans="1:27" x14ac:dyDescent="0.3">
      <c r="A1464" s="47"/>
      <c r="B1464" s="47"/>
      <c r="R1464" s="47"/>
      <c r="X1464" s="49"/>
      <c r="Y1464" s="49"/>
      <c r="Z1464" s="49"/>
      <c r="AA1464" s="49"/>
    </row>
    <row r="1465" spans="1:27" x14ac:dyDescent="0.3">
      <c r="A1465" s="47"/>
      <c r="B1465" s="47"/>
      <c r="R1465" s="47"/>
      <c r="X1465" s="49"/>
      <c r="Y1465" s="49"/>
      <c r="Z1465" s="49"/>
      <c r="AA1465" s="49"/>
    </row>
    <row r="1466" spans="1:27" x14ac:dyDescent="0.3">
      <c r="A1466" s="47"/>
      <c r="B1466" s="47"/>
      <c r="R1466" s="47"/>
      <c r="X1466" s="49"/>
      <c r="Y1466" s="49"/>
      <c r="Z1466" s="49"/>
      <c r="AA1466" s="49"/>
    </row>
    <row r="1467" spans="1:27" x14ac:dyDescent="0.3">
      <c r="A1467" s="47"/>
      <c r="B1467" s="47"/>
      <c r="R1467" s="47"/>
      <c r="X1467" s="49"/>
      <c r="Y1467" s="49"/>
      <c r="Z1467" s="49"/>
      <c r="AA1467" s="49"/>
    </row>
    <row r="1468" spans="1:27" x14ac:dyDescent="0.3">
      <c r="A1468" s="47"/>
      <c r="B1468" s="47"/>
      <c r="R1468" s="47"/>
      <c r="X1468" s="49"/>
      <c r="Y1468" s="49"/>
      <c r="Z1468" s="49"/>
      <c r="AA1468" s="49"/>
    </row>
    <row r="1469" spans="1:27" x14ac:dyDescent="0.3">
      <c r="A1469" s="47"/>
      <c r="B1469" s="47"/>
      <c r="R1469" s="47"/>
      <c r="X1469" s="49"/>
      <c r="Y1469" s="49"/>
      <c r="Z1469" s="49"/>
      <c r="AA1469" s="49"/>
    </row>
    <row r="1470" spans="1:27" x14ac:dyDescent="0.3">
      <c r="A1470" s="47"/>
      <c r="B1470" s="47"/>
      <c r="R1470" s="47"/>
      <c r="X1470" s="49"/>
      <c r="Y1470" s="49"/>
      <c r="Z1470" s="49"/>
      <c r="AA1470" s="49"/>
    </row>
    <row r="1471" spans="1:27" x14ac:dyDescent="0.3">
      <c r="A1471" s="47"/>
      <c r="B1471" s="47"/>
      <c r="R1471" s="47"/>
      <c r="X1471" s="49"/>
      <c r="Y1471" s="49"/>
      <c r="Z1471" s="49"/>
      <c r="AA1471" s="49"/>
    </row>
    <row r="1472" spans="1:27" x14ac:dyDescent="0.3">
      <c r="A1472" s="47"/>
      <c r="B1472" s="47"/>
      <c r="R1472" s="47"/>
      <c r="X1472" s="49"/>
      <c r="Y1472" s="49"/>
      <c r="Z1472" s="49"/>
      <c r="AA1472" s="49"/>
    </row>
    <row r="1473" spans="1:27" x14ac:dyDescent="0.3">
      <c r="A1473" s="47"/>
      <c r="B1473" s="47"/>
      <c r="R1473" s="47"/>
      <c r="X1473" s="49"/>
      <c r="Y1473" s="49"/>
      <c r="Z1473" s="49"/>
      <c r="AA1473" s="49"/>
    </row>
    <row r="1474" spans="1:27" x14ac:dyDescent="0.3">
      <c r="A1474" s="47"/>
      <c r="B1474" s="47"/>
      <c r="R1474" s="47"/>
      <c r="X1474" s="49"/>
      <c r="Y1474" s="49"/>
      <c r="Z1474" s="49"/>
      <c r="AA1474" s="49"/>
    </row>
    <row r="1475" spans="1:27" x14ac:dyDescent="0.3">
      <c r="A1475" s="47"/>
      <c r="B1475" s="47"/>
      <c r="R1475" s="47"/>
      <c r="X1475" s="49"/>
      <c r="Y1475" s="49"/>
      <c r="Z1475" s="49"/>
      <c r="AA1475" s="49"/>
    </row>
    <row r="1476" spans="1:27" x14ac:dyDescent="0.3">
      <c r="A1476" s="47"/>
      <c r="B1476" s="47"/>
      <c r="R1476" s="47"/>
      <c r="X1476" s="49"/>
      <c r="Y1476" s="49"/>
      <c r="Z1476" s="49"/>
      <c r="AA1476" s="49"/>
    </row>
    <row r="1477" spans="1:27" x14ac:dyDescent="0.3">
      <c r="A1477" s="47"/>
      <c r="B1477" s="47"/>
      <c r="R1477" s="47"/>
      <c r="X1477" s="49"/>
      <c r="Y1477" s="49"/>
      <c r="Z1477" s="49"/>
      <c r="AA1477" s="49"/>
    </row>
    <row r="1478" spans="1:27" x14ac:dyDescent="0.3">
      <c r="A1478" s="47"/>
      <c r="B1478" s="47"/>
      <c r="R1478" s="47"/>
      <c r="X1478" s="49"/>
      <c r="Y1478" s="49"/>
      <c r="Z1478" s="49"/>
      <c r="AA1478" s="49"/>
    </row>
    <row r="1479" spans="1:27" x14ac:dyDescent="0.3">
      <c r="A1479" s="47"/>
      <c r="B1479" s="47"/>
      <c r="R1479" s="47"/>
      <c r="X1479" s="49"/>
      <c r="Y1479" s="49"/>
      <c r="Z1479" s="49"/>
      <c r="AA1479" s="49"/>
    </row>
    <row r="1480" spans="1:27" x14ac:dyDescent="0.3">
      <c r="A1480" s="47"/>
      <c r="B1480" s="47"/>
      <c r="R1480" s="47"/>
      <c r="X1480" s="49"/>
      <c r="Y1480" s="49"/>
      <c r="Z1480" s="49"/>
      <c r="AA1480" s="49"/>
    </row>
    <row r="1481" spans="1:27" x14ac:dyDescent="0.3">
      <c r="A1481" s="47"/>
      <c r="B1481" s="47"/>
      <c r="R1481" s="47"/>
      <c r="X1481" s="49"/>
      <c r="Y1481" s="49"/>
      <c r="Z1481" s="49"/>
      <c r="AA1481" s="49"/>
    </row>
    <row r="1482" spans="1:27" x14ac:dyDescent="0.3">
      <c r="A1482" s="47"/>
      <c r="B1482" s="47"/>
      <c r="R1482" s="47"/>
      <c r="X1482" s="49"/>
      <c r="Y1482" s="49"/>
      <c r="Z1482" s="49"/>
      <c r="AA1482" s="49"/>
    </row>
    <row r="1483" spans="1:27" x14ac:dyDescent="0.3">
      <c r="A1483" s="47"/>
      <c r="B1483" s="47"/>
      <c r="R1483" s="47"/>
      <c r="X1483" s="49"/>
      <c r="Y1483" s="49"/>
      <c r="Z1483" s="49"/>
      <c r="AA1483" s="49"/>
    </row>
    <row r="1484" spans="1:27" x14ac:dyDescent="0.3">
      <c r="A1484" s="47"/>
      <c r="B1484" s="47"/>
      <c r="R1484" s="47"/>
      <c r="X1484" s="49"/>
      <c r="Y1484" s="49"/>
      <c r="Z1484" s="49"/>
      <c r="AA1484" s="49"/>
    </row>
    <row r="1485" spans="1:27" x14ac:dyDescent="0.3">
      <c r="A1485" s="47"/>
      <c r="B1485" s="47"/>
      <c r="R1485" s="47"/>
      <c r="X1485" s="49"/>
      <c r="Y1485" s="49"/>
      <c r="Z1485" s="49"/>
      <c r="AA1485" s="49"/>
    </row>
    <row r="1486" spans="1:27" x14ac:dyDescent="0.3">
      <c r="A1486" s="47"/>
      <c r="B1486" s="47"/>
      <c r="R1486" s="47"/>
      <c r="X1486" s="49"/>
      <c r="Y1486" s="49"/>
      <c r="Z1486" s="49"/>
      <c r="AA1486" s="49"/>
    </row>
    <row r="1487" spans="1:27" x14ac:dyDescent="0.3">
      <c r="A1487" s="47"/>
      <c r="B1487" s="47"/>
      <c r="R1487" s="47"/>
      <c r="X1487" s="49"/>
      <c r="Y1487" s="49"/>
      <c r="Z1487" s="49"/>
      <c r="AA1487" s="49"/>
    </row>
    <row r="1488" spans="1:27" x14ac:dyDescent="0.3">
      <c r="A1488" s="47"/>
      <c r="B1488" s="47"/>
      <c r="R1488" s="47"/>
      <c r="X1488" s="49"/>
      <c r="Y1488" s="49"/>
      <c r="Z1488" s="49"/>
      <c r="AA1488" s="49"/>
    </row>
    <row r="1489" spans="1:27" x14ac:dyDescent="0.3">
      <c r="A1489" s="47"/>
      <c r="B1489" s="47"/>
      <c r="R1489" s="47"/>
      <c r="X1489" s="49"/>
      <c r="Y1489" s="49"/>
      <c r="Z1489" s="49"/>
      <c r="AA1489" s="49"/>
    </row>
    <row r="1490" spans="1:27" x14ac:dyDescent="0.3">
      <c r="A1490" s="47"/>
      <c r="B1490" s="47"/>
      <c r="R1490" s="47"/>
      <c r="X1490" s="49"/>
      <c r="Y1490" s="49"/>
      <c r="Z1490" s="49"/>
      <c r="AA1490" s="49"/>
    </row>
    <row r="1491" spans="1:27" x14ac:dyDescent="0.3">
      <c r="A1491" s="47"/>
      <c r="B1491" s="47"/>
      <c r="R1491" s="47"/>
      <c r="X1491" s="49"/>
      <c r="Y1491" s="49"/>
      <c r="Z1491" s="49"/>
      <c r="AA1491" s="49"/>
    </row>
    <row r="1492" spans="1:27" x14ac:dyDescent="0.3">
      <c r="A1492" s="47"/>
      <c r="B1492" s="47"/>
      <c r="R1492" s="47"/>
      <c r="X1492" s="49"/>
      <c r="Y1492" s="49"/>
      <c r="Z1492" s="49"/>
      <c r="AA1492" s="49"/>
    </row>
    <row r="1493" spans="1:27" x14ac:dyDescent="0.3">
      <c r="A1493" s="47"/>
      <c r="B1493" s="47"/>
      <c r="R1493" s="47"/>
      <c r="X1493" s="49"/>
      <c r="Y1493" s="49"/>
      <c r="Z1493" s="49"/>
      <c r="AA1493" s="49"/>
    </row>
    <row r="1494" spans="1:27" x14ac:dyDescent="0.3">
      <c r="A1494" s="47"/>
      <c r="B1494" s="47"/>
      <c r="R1494" s="47"/>
      <c r="X1494" s="49"/>
      <c r="Y1494" s="49"/>
      <c r="Z1494" s="49"/>
      <c r="AA1494" s="49"/>
    </row>
    <row r="1495" spans="1:27" x14ac:dyDescent="0.3">
      <c r="A1495" s="47"/>
      <c r="B1495" s="47"/>
      <c r="R1495" s="47"/>
      <c r="X1495" s="49"/>
      <c r="Y1495" s="49"/>
      <c r="Z1495" s="49"/>
      <c r="AA1495" s="49"/>
    </row>
    <row r="1496" spans="1:27" x14ac:dyDescent="0.3">
      <c r="A1496" s="47"/>
      <c r="B1496" s="47"/>
      <c r="R1496" s="47"/>
      <c r="X1496" s="49"/>
      <c r="Y1496" s="49"/>
      <c r="Z1496" s="49"/>
      <c r="AA1496" s="49"/>
    </row>
    <row r="1497" spans="1:27" x14ac:dyDescent="0.3">
      <c r="A1497" s="47"/>
      <c r="B1497" s="47"/>
      <c r="R1497" s="47"/>
      <c r="X1497" s="49"/>
      <c r="Y1497" s="49"/>
      <c r="Z1497" s="49"/>
      <c r="AA1497" s="49"/>
    </row>
    <row r="1498" spans="1:27" x14ac:dyDescent="0.3">
      <c r="A1498" s="47"/>
      <c r="B1498" s="47"/>
      <c r="R1498" s="47"/>
      <c r="X1498" s="49"/>
      <c r="Y1498" s="49"/>
      <c r="Z1498" s="49"/>
      <c r="AA1498" s="49"/>
    </row>
    <row r="1499" spans="1:27" x14ac:dyDescent="0.3">
      <c r="A1499" s="47"/>
      <c r="B1499" s="47"/>
      <c r="R1499" s="47"/>
      <c r="X1499" s="49"/>
      <c r="Y1499" s="49"/>
      <c r="Z1499" s="49"/>
      <c r="AA1499" s="49"/>
    </row>
    <row r="1500" spans="1:27" x14ac:dyDescent="0.3">
      <c r="A1500" s="47"/>
      <c r="B1500" s="47"/>
      <c r="R1500" s="47"/>
      <c r="X1500" s="49"/>
      <c r="Y1500" s="49"/>
      <c r="Z1500" s="49"/>
      <c r="AA1500" s="49"/>
    </row>
    <row r="1501" spans="1:27" x14ac:dyDescent="0.3">
      <c r="A1501" s="47"/>
      <c r="B1501" s="47"/>
      <c r="R1501" s="47"/>
      <c r="X1501" s="49"/>
      <c r="Y1501" s="49"/>
      <c r="Z1501" s="49"/>
      <c r="AA1501" s="49"/>
    </row>
    <row r="1502" spans="1:27" x14ac:dyDescent="0.3">
      <c r="A1502" s="47"/>
      <c r="B1502" s="47"/>
      <c r="R1502" s="47"/>
      <c r="X1502" s="49"/>
      <c r="Y1502" s="49"/>
      <c r="Z1502" s="49"/>
      <c r="AA1502" s="49"/>
    </row>
    <row r="1503" spans="1:27" x14ac:dyDescent="0.3">
      <c r="A1503" s="47"/>
      <c r="B1503" s="47"/>
      <c r="R1503" s="47"/>
      <c r="X1503" s="49"/>
      <c r="Y1503" s="49"/>
      <c r="Z1503" s="49"/>
      <c r="AA1503" s="49"/>
    </row>
    <row r="1504" spans="1:27" x14ac:dyDescent="0.3">
      <c r="A1504" s="47"/>
      <c r="B1504" s="47"/>
      <c r="R1504" s="47"/>
      <c r="X1504" s="49"/>
      <c r="Y1504" s="49"/>
      <c r="Z1504" s="49"/>
      <c r="AA1504" s="49"/>
    </row>
    <row r="1505" spans="1:27" x14ac:dyDescent="0.3">
      <c r="A1505" s="47"/>
      <c r="B1505" s="47"/>
      <c r="R1505" s="47"/>
      <c r="X1505" s="49"/>
      <c r="Y1505" s="49"/>
      <c r="Z1505" s="49"/>
      <c r="AA1505" s="49"/>
    </row>
    <row r="1506" spans="1:27" x14ac:dyDescent="0.3">
      <c r="A1506" s="47"/>
      <c r="B1506" s="47"/>
      <c r="R1506" s="47"/>
      <c r="X1506" s="49"/>
      <c r="Y1506" s="49"/>
      <c r="Z1506" s="49"/>
      <c r="AA1506" s="49"/>
    </row>
    <row r="1507" spans="1:27" x14ac:dyDescent="0.3">
      <c r="A1507" s="47"/>
      <c r="B1507" s="47"/>
      <c r="R1507" s="47"/>
      <c r="X1507" s="49"/>
      <c r="Y1507" s="49"/>
      <c r="Z1507" s="49"/>
      <c r="AA1507" s="49"/>
    </row>
    <row r="1508" spans="1:27" x14ac:dyDescent="0.3">
      <c r="A1508" s="47"/>
      <c r="B1508" s="47"/>
      <c r="R1508" s="47"/>
      <c r="X1508" s="49"/>
      <c r="Y1508" s="49"/>
      <c r="Z1508" s="49"/>
      <c r="AA1508" s="49"/>
    </row>
    <row r="1509" spans="1:27" x14ac:dyDescent="0.3">
      <c r="A1509" s="47"/>
      <c r="B1509" s="47"/>
      <c r="R1509" s="47"/>
      <c r="X1509" s="49"/>
      <c r="Y1509" s="49"/>
      <c r="Z1509" s="49"/>
      <c r="AA1509" s="49"/>
    </row>
    <row r="1510" spans="1:27" x14ac:dyDescent="0.3">
      <c r="A1510" s="47"/>
      <c r="B1510" s="47"/>
      <c r="R1510" s="47"/>
      <c r="X1510" s="49"/>
      <c r="Y1510" s="49"/>
      <c r="Z1510" s="49"/>
      <c r="AA1510" s="49"/>
    </row>
    <row r="1511" spans="1:27" x14ac:dyDescent="0.3">
      <c r="A1511" s="47"/>
      <c r="B1511" s="47"/>
      <c r="R1511" s="47"/>
      <c r="X1511" s="49"/>
      <c r="Y1511" s="49"/>
      <c r="Z1511" s="49"/>
      <c r="AA1511" s="49"/>
    </row>
    <row r="1512" spans="1:27" x14ac:dyDescent="0.3">
      <c r="A1512" s="47"/>
      <c r="B1512" s="47"/>
      <c r="R1512" s="47"/>
      <c r="X1512" s="49"/>
      <c r="Y1512" s="49"/>
      <c r="Z1512" s="49"/>
      <c r="AA1512" s="49"/>
    </row>
    <row r="1513" spans="1:27" x14ac:dyDescent="0.3">
      <c r="A1513" s="47"/>
      <c r="B1513" s="47"/>
      <c r="R1513" s="47"/>
      <c r="X1513" s="49"/>
      <c r="Y1513" s="49"/>
      <c r="Z1513" s="49"/>
      <c r="AA1513" s="49"/>
    </row>
    <row r="1514" spans="1:27" x14ac:dyDescent="0.3">
      <c r="A1514" s="47"/>
      <c r="B1514" s="47"/>
      <c r="R1514" s="47"/>
      <c r="X1514" s="49"/>
      <c r="Y1514" s="49"/>
      <c r="Z1514" s="49"/>
      <c r="AA1514" s="49"/>
    </row>
    <row r="1515" spans="1:27" x14ac:dyDescent="0.3">
      <c r="A1515" s="47"/>
      <c r="B1515" s="47"/>
      <c r="R1515" s="47"/>
      <c r="X1515" s="49"/>
      <c r="Y1515" s="49"/>
      <c r="Z1515" s="49"/>
      <c r="AA1515" s="49"/>
    </row>
    <row r="1516" spans="1:27" x14ac:dyDescent="0.3">
      <c r="A1516" s="47"/>
      <c r="B1516" s="47"/>
      <c r="R1516" s="47"/>
      <c r="X1516" s="49"/>
      <c r="Y1516" s="49"/>
      <c r="Z1516" s="49"/>
      <c r="AA1516" s="49"/>
    </row>
    <row r="1517" spans="1:27" x14ac:dyDescent="0.3">
      <c r="A1517" s="47"/>
      <c r="B1517" s="47"/>
      <c r="R1517" s="47"/>
      <c r="X1517" s="49"/>
      <c r="Y1517" s="49"/>
      <c r="Z1517" s="49"/>
      <c r="AA1517" s="49"/>
    </row>
    <row r="1518" spans="1:27" x14ac:dyDescent="0.3">
      <c r="A1518" s="47"/>
      <c r="B1518" s="47"/>
      <c r="R1518" s="47"/>
      <c r="X1518" s="49"/>
      <c r="Y1518" s="49"/>
      <c r="Z1518" s="49"/>
      <c r="AA1518" s="49"/>
    </row>
    <row r="1519" spans="1:27" x14ac:dyDescent="0.3">
      <c r="A1519" s="47"/>
      <c r="B1519" s="47"/>
      <c r="R1519" s="47"/>
      <c r="X1519" s="49"/>
      <c r="Y1519" s="49"/>
      <c r="Z1519" s="49"/>
      <c r="AA1519" s="49"/>
    </row>
    <row r="1520" spans="1:27" x14ac:dyDescent="0.3">
      <c r="A1520" s="47"/>
      <c r="B1520" s="47"/>
      <c r="R1520" s="47"/>
      <c r="X1520" s="49"/>
      <c r="Y1520" s="49"/>
      <c r="Z1520" s="49"/>
      <c r="AA1520" s="49"/>
    </row>
    <row r="1521" spans="1:27" x14ac:dyDescent="0.3">
      <c r="A1521" s="47"/>
      <c r="B1521" s="47"/>
      <c r="R1521" s="47"/>
      <c r="X1521" s="49"/>
      <c r="Y1521" s="49"/>
      <c r="Z1521" s="49"/>
      <c r="AA1521" s="49"/>
    </row>
    <row r="1522" spans="1:27" x14ac:dyDescent="0.3">
      <c r="A1522" s="47"/>
      <c r="B1522" s="47"/>
      <c r="R1522" s="47"/>
      <c r="X1522" s="49"/>
      <c r="Y1522" s="49"/>
      <c r="Z1522" s="49"/>
      <c r="AA1522" s="49"/>
    </row>
    <row r="1523" spans="1:27" x14ac:dyDescent="0.3">
      <c r="A1523" s="47"/>
      <c r="B1523" s="47"/>
      <c r="R1523" s="47"/>
      <c r="X1523" s="49"/>
      <c r="Y1523" s="49"/>
      <c r="Z1523" s="49"/>
      <c r="AA1523" s="49"/>
    </row>
    <row r="1524" spans="1:27" x14ac:dyDescent="0.3">
      <c r="A1524" s="47"/>
      <c r="B1524" s="47"/>
      <c r="R1524" s="47"/>
      <c r="X1524" s="49"/>
      <c r="Y1524" s="49"/>
      <c r="Z1524" s="49"/>
      <c r="AA1524" s="49"/>
    </row>
    <row r="1525" spans="1:27" x14ac:dyDescent="0.3">
      <c r="A1525" s="47"/>
      <c r="B1525" s="47"/>
      <c r="R1525" s="47"/>
      <c r="X1525" s="49"/>
      <c r="Y1525" s="49"/>
      <c r="Z1525" s="49"/>
      <c r="AA1525" s="49"/>
    </row>
    <row r="1526" spans="1:27" x14ac:dyDescent="0.3">
      <c r="A1526" s="47"/>
      <c r="B1526" s="47"/>
      <c r="R1526" s="47"/>
      <c r="X1526" s="49"/>
      <c r="Y1526" s="49"/>
      <c r="Z1526" s="49"/>
      <c r="AA1526" s="49"/>
    </row>
    <row r="1527" spans="1:27" x14ac:dyDescent="0.3">
      <c r="A1527" s="47"/>
      <c r="B1527" s="47"/>
      <c r="R1527" s="47"/>
      <c r="X1527" s="49"/>
      <c r="Y1527" s="49"/>
      <c r="Z1527" s="49"/>
      <c r="AA1527" s="49"/>
    </row>
    <row r="1528" spans="1:27" x14ac:dyDescent="0.3">
      <c r="A1528" s="47"/>
      <c r="B1528" s="47"/>
      <c r="R1528" s="47"/>
      <c r="X1528" s="49"/>
      <c r="Y1528" s="49"/>
      <c r="Z1528" s="49"/>
      <c r="AA1528" s="49"/>
    </row>
    <row r="1529" spans="1:27" x14ac:dyDescent="0.3">
      <c r="A1529" s="47"/>
      <c r="B1529" s="47"/>
      <c r="R1529" s="47"/>
      <c r="X1529" s="49"/>
      <c r="Y1529" s="49"/>
      <c r="Z1529" s="49"/>
      <c r="AA1529" s="49"/>
    </row>
    <row r="1530" spans="1:27" x14ac:dyDescent="0.3">
      <c r="A1530" s="47"/>
      <c r="B1530" s="47"/>
      <c r="R1530" s="47"/>
      <c r="X1530" s="49"/>
      <c r="Y1530" s="49"/>
      <c r="Z1530" s="49"/>
      <c r="AA1530" s="49"/>
    </row>
    <row r="1531" spans="1:27" x14ac:dyDescent="0.3">
      <c r="A1531" s="47"/>
      <c r="B1531" s="47"/>
      <c r="R1531" s="47"/>
      <c r="X1531" s="49"/>
      <c r="Y1531" s="49"/>
      <c r="Z1531" s="49"/>
      <c r="AA1531" s="49"/>
    </row>
    <row r="1532" spans="1:27" x14ac:dyDescent="0.3">
      <c r="A1532" s="47"/>
      <c r="B1532" s="47"/>
      <c r="R1532" s="47"/>
      <c r="X1532" s="49"/>
      <c r="Y1532" s="49"/>
      <c r="Z1532" s="49"/>
      <c r="AA1532" s="49"/>
    </row>
    <row r="1533" spans="1:27" x14ac:dyDescent="0.3">
      <c r="A1533" s="47"/>
      <c r="B1533" s="47"/>
      <c r="R1533" s="47"/>
      <c r="X1533" s="49"/>
      <c r="Y1533" s="49"/>
      <c r="Z1533" s="49"/>
      <c r="AA1533" s="49"/>
    </row>
    <row r="1534" spans="1:27" x14ac:dyDescent="0.3">
      <c r="A1534" s="47"/>
      <c r="B1534" s="47"/>
      <c r="R1534" s="47"/>
      <c r="X1534" s="49"/>
      <c r="Y1534" s="49"/>
      <c r="Z1534" s="49"/>
      <c r="AA1534" s="49"/>
    </row>
    <row r="1535" spans="1:27" x14ac:dyDescent="0.3">
      <c r="A1535" s="47"/>
      <c r="B1535" s="47"/>
      <c r="R1535" s="47"/>
      <c r="X1535" s="49"/>
      <c r="Y1535" s="49"/>
      <c r="Z1535" s="49"/>
      <c r="AA1535" s="49"/>
    </row>
    <row r="1536" spans="1:27" x14ac:dyDescent="0.3">
      <c r="A1536" s="47"/>
      <c r="B1536" s="47"/>
      <c r="R1536" s="47"/>
      <c r="X1536" s="49"/>
      <c r="Y1536" s="49"/>
      <c r="Z1536" s="49"/>
      <c r="AA1536" s="49"/>
    </row>
    <row r="1537" spans="1:27" x14ac:dyDescent="0.3">
      <c r="A1537" s="47"/>
      <c r="B1537" s="47"/>
      <c r="R1537" s="47"/>
      <c r="X1537" s="49"/>
      <c r="Y1537" s="49"/>
      <c r="Z1537" s="49"/>
      <c r="AA1537" s="49"/>
    </row>
    <row r="1538" spans="1:27" x14ac:dyDescent="0.3">
      <c r="A1538" s="47"/>
      <c r="B1538" s="47"/>
      <c r="R1538" s="47"/>
      <c r="X1538" s="49"/>
      <c r="Y1538" s="49"/>
      <c r="Z1538" s="49"/>
      <c r="AA1538" s="49"/>
    </row>
    <row r="1539" spans="1:27" x14ac:dyDescent="0.3">
      <c r="A1539" s="47"/>
      <c r="B1539" s="47"/>
      <c r="R1539" s="47"/>
      <c r="X1539" s="49"/>
      <c r="Y1539" s="49"/>
      <c r="Z1539" s="49"/>
      <c r="AA1539" s="49"/>
    </row>
    <row r="1540" spans="1:27" x14ac:dyDescent="0.3">
      <c r="A1540" s="47"/>
      <c r="B1540" s="47"/>
      <c r="R1540" s="47"/>
      <c r="X1540" s="49"/>
      <c r="Y1540" s="49"/>
      <c r="Z1540" s="49"/>
      <c r="AA1540" s="49"/>
    </row>
    <row r="1541" spans="1:27" x14ac:dyDescent="0.3">
      <c r="A1541" s="47"/>
      <c r="B1541" s="47"/>
      <c r="R1541" s="47"/>
      <c r="X1541" s="49"/>
      <c r="Y1541" s="49"/>
      <c r="Z1541" s="49"/>
      <c r="AA1541" s="49"/>
    </row>
    <row r="1542" spans="1:27" x14ac:dyDescent="0.3">
      <c r="A1542" s="47"/>
      <c r="B1542" s="47"/>
      <c r="R1542" s="47"/>
      <c r="X1542" s="49"/>
      <c r="Y1542" s="49"/>
      <c r="Z1542" s="49"/>
      <c r="AA1542" s="49"/>
    </row>
    <row r="1543" spans="1:27" x14ac:dyDescent="0.3">
      <c r="A1543" s="47"/>
      <c r="B1543" s="47"/>
      <c r="R1543" s="47"/>
      <c r="X1543" s="49"/>
      <c r="Y1543" s="49"/>
      <c r="Z1543" s="49"/>
      <c r="AA1543" s="49"/>
    </row>
    <row r="1544" spans="1:27" x14ac:dyDescent="0.3">
      <c r="A1544" s="47"/>
      <c r="B1544" s="47"/>
      <c r="R1544" s="47"/>
      <c r="X1544" s="49"/>
      <c r="Y1544" s="49"/>
      <c r="Z1544" s="49"/>
      <c r="AA1544" s="49"/>
    </row>
    <row r="1545" spans="1:27" x14ac:dyDescent="0.3">
      <c r="A1545" s="47"/>
      <c r="B1545" s="47"/>
      <c r="R1545" s="47"/>
      <c r="X1545" s="49"/>
      <c r="Y1545" s="49"/>
      <c r="Z1545" s="49"/>
      <c r="AA1545" s="49"/>
    </row>
    <row r="1546" spans="1:27" x14ac:dyDescent="0.3">
      <c r="A1546" s="47"/>
      <c r="B1546" s="47"/>
      <c r="R1546" s="47"/>
      <c r="X1546" s="49"/>
      <c r="Y1546" s="49"/>
      <c r="Z1546" s="49"/>
      <c r="AA1546" s="49"/>
    </row>
    <row r="1547" spans="1:27" x14ac:dyDescent="0.3">
      <c r="A1547" s="47"/>
      <c r="B1547" s="47"/>
      <c r="R1547" s="47"/>
      <c r="X1547" s="49"/>
      <c r="Y1547" s="49"/>
      <c r="Z1547" s="49"/>
      <c r="AA1547" s="49"/>
    </row>
    <row r="1548" spans="1:27" x14ac:dyDescent="0.3">
      <c r="A1548" s="47"/>
      <c r="B1548" s="47"/>
      <c r="R1548" s="47"/>
      <c r="X1548" s="49"/>
      <c r="Y1548" s="49"/>
      <c r="Z1548" s="49"/>
      <c r="AA1548" s="49"/>
    </row>
    <row r="1549" spans="1:27" x14ac:dyDescent="0.3">
      <c r="A1549" s="47"/>
      <c r="B1549" s="47"/>
      <c r="R1549" s="47"/>
      <c r="X1549" s="49"/>
      <c r="Y1549" s="49"/>
      <c r="Z1549" s="49"/>
      <c r="AA1549" s="49"/>
    </row>
    <row r="1550" spans="1:27" x14ac:dyDescent="0.3">
      <c r="A1550" s="47"/>
      <c r="B1550" s="47"/>
      <c r="R1550" s="47"/>
      <c r="X1550" s="49"/>
      <c r="Y1550" s="49"/>
      <c r="Z1550" s="49"/>
      <c r="AA1550" s="49"/>
    </row>
    <row r="1551" spans="1:27" x14ac:dyDescent="0.3">
      <c r="A1551" s="47"/>
      <c r="B1551" s="47"/>
      <c r="R1551" s="47"/>
      <c r="X1551" s="49"/>
      <c r="Y1551" s="49"/>
      <c r="Z1551" s="49"/>
      <c r="AA1551" s="49"/>
    </row>
    <row r="1552" spans="1:27" x14ac:dyDescent="0.3">
      <c r="A1552" s="47"/>
      <c r="B1552" s="47"/>
      <c r="R1552" s="47"/>
      <c r="X1552" s="49"/>
      <c r="Y1552" s="49"/>
      <c r="Z1552" s="49"/>
      <c r="AA1552" s="49"/>
    </row>
    <row r="1553" spans="1:27" x14ac:dyDescent="0.3">
      <c r="A1553" s="47"/>
      <c r="B1553" s="47"/>
      <c r="R1553" s="47"/>
      <c r="X1553" s="49"/>
      <c r="Y1553" s="49"/>
      <c r="Z1553" s="49"/>
      <c r="AA1553" s="49"/>
    </row>
    <row r="1554" spans="1:27" x14ac:dyDescent="0.3">
      <c r="A1554" s="47"/>
      <c r="B1554" s="47"/>
      <c r="R1554" s="47"/>
      <c r="X1554" s="49"/>
      <c r="Y1554" s="49"/>
      <c r="Z1554" s="49"/>
      <c r="AA1554" s="49"/>
    </row>
    <row r="1555" spans="1:27" x14ac:dyDescent="0.3">
      <c r="A1555" s="47"/>
      <c r="B1555" s="47"/>
      <c r="R1555" s="47"/>
      <c r="X1555" s="49"/>
      <c r="Y1555" s="49"/>
      <c r="Z1555" s="49"/>
      <c r="AA1555" s="49"/>
    </row>
    <row r="1556" spans="1:27" x14ac:dyDescent="0.3">
      <c r="A1556" s="47"/>
      <c r="B1556" s="47"/>
      <c r="R1556" s="47"/>
      <c r="X1556" s="49"/>
      <c r="Y1556" s="49"/>
      <c r="Z1556" s="49"/>
      <c r="AA1556" s="49"/>
    </row>
    <row r="1557" spans="1:27" x14ac:dyDescent="0.3">
      <c r="A1557" s="47"/>
      <c r="B1557" s="47"/>
      <c r="R1557" s="47"/>
      <c r="X1557" s="49"/>
      <c r="Y1557" s="49"/>
      <c r="Z1557" s="49"/>
      <c r="AA1557" s="49"/>
    </row>
    <row r="1558" spans="1:27" x14ac:dyDescent="0.3">
      <c r="A1558" s="47"/>
      <c r="B1558" s="47"/>
      <c r="R1558" s="47"/>
      <c r="X1558" s="49"/>
      <c r="Y1558" s="49"/>
      <c r="Z1558" s="49"/>
      <c r="AA1558" s="49"/>
    </row>
    <row r="1559" spans="1:27" x14ac:dyDescent="0.3">
      <c r="A1559" s="47"/>
      <c r="B1559" s="47"/>
      <c r="R1559" s="47"/>
      <c r="X1559" s="49"/>
      <c r="Y1559" s="49"/>
      <c r="Z1559" s="49"/>
      <c r="AA1559" s="49"/>
    </row>
    <row r="1560" spans="1:27" x14ac:dyDescent="0.3">
      <c r="A1560" s="47"/>
      <c r="B1560" s="47"/>
      <c r="R1560" s="47"/>
      <c r="X1560" s="49"/>
      <c r="Y1560" s="49"/>
      <c r="Z1560" s="49"/>
      <c r="AA1560" s="49"/>
    </row>
    <row r="1561" spans="1:27" x14ac:dyDescent="0.3">
      <c r="A1561" s="47"/>
      <c r="B1561" s="47"/>
      <c r="R1561" s="47"/>
      <c r="X1561" s="49"/>
      <c r="Y1561" s="49"/>
      <c r="Z1561" s="49"/>
      <c r="AA1561" s="49"/>
    </row>
    <row r="1562" spans="1:27" x14ac:dyDescent="0.3">
      <c r="A1562" s="47"/>
      <c r="B1562" s="47"/>
      <c r="R1562" s="47"/>
      <c r="X1562" s="49"/>
      <c r="Y1562" s="49"/>
      <c r="Z1562" s="49"/>
      <c r="AA1562" s="49"/>
    </row>
    <row r="1563" spans="1:27" x14ac:dyDescent="0.3">
      <c r="A1563" s="47"/>
      <c r="B1563" s="47"/>
      <c r="R1563" s="47"/>
      <c r="X1563" s="49"/>
      <c r="Y1563" s="49"/>
      <c r="Z1563" s="49"/>
      <c r="AA1563" s="49"/>
    </row>
    <row r="1564" spans="1:27" x14ac:dyDescent="0.3">
      <c r="A1564" s="47"/>
      <c r="B1564" s="47"/>
      <c r="R1564" s="47"/>
      <c r="X1564" s="49"/>
      <c r="Y1564" s="49"/>
      <c r="Z1564" s="49"/>
      <c r="AA1564" s="49"/>
    </row>
    <row r="1565" spans="1:27" x14ac:dyDescent="0.3">
      <c r="A1565" s="47"/>
      <c r="B1565" s="47"/>
      <c r="R1565" s="47"/>
      <c r="X1565" s="49"/>
      <c r="Y1565" s="49"/>
      <c r="Z1565" s="49"/>
      <c r="AA1565" s="49"/>
    </row>
    <row r="1566" spans="1:27" x14ac:dyDescent="0.3">
      <c r="A1566" s="47"/>
      <c r="B1566" s="47"/>
      <c r="R1566" s="47"/>
      <c r="X1566" s="49"/>
      <c r="Y1566" s="49"/>
      <c r="Z1566" s="49"/>
      <c r="AA1566" s="49"/>
    </row>
    <row r="1567" spans="1:27" x14ac:dyDescent="0.3">
      <c r="A1567" s="47"/>
      <c r="B1567" s="47"/>
      <c r="R1567" s="47"/>
      <c r="X1567" s="49"/>
      <c r="Y1567" s="49"/>
      <c r="Z1567" s="49"/>
      <c r="AA1567" s="49"/>
    </row>
    <row r="1568" spans="1:27" x14ac:dyDescent="0.3">
      <c r="A1568" s="47"/>
      <c r="B1568" s="47"/>
      <c r="R1568" s="47"/>
      <c r="X1568" s="49"/>
      <c r="Y1568" s="49"/>
      <c r="Z1568" s="49"/>
      <c r="AA1568" s="49"/>
    </row>
    <row r="1569" spans="1:27" x14ac:dyDescent="0.3">
      <c r="A1569" s="47"/>
      <c r="B1569" s="47"/>
      <c r="R1569" s="47"/>
      <c r="X1569" s="49"/>
      <c r="Y1569" s="49"/>
      <c r="Z1569" s="49"/>
      <c r="AA1569" s="49"/>
    </row>
    <row r="1570" spans="1:27" x14ac:dyDescent="0.3">
      <c r="A1570" s="47"/>
      <c r="B1570" s="47"/>
      <c r="R1570" s="47"/>
      <c r="X1570" s="49"/>
      <c r="Y1570" s="49"/>
      <c r="Z1570" s="49"/>
      <c r="AA1570" s="49"/>
    </row>
    <row r="1571" spans="1:27" x14ac:dyDescent="0.3">
      <c r="A1571" s="47"/>
      <c r="B1571" s="47"/>
      <c r="R1571" s="47"/>
      <c r="X1571" s="49"/>
      <c r="Y1571" s="49"/>
      <c r="Z1571" s="49"/>
      <c r="AA1571" s="49"/>
    </row>
    <row r="1572" spans="1:27" x14ac:dyDescent="0.3">
      <c r="A1572" s="47"/>
      <c r="B1572" s="47"/>
      <c r="R1572" s="47"/>
      <c r="X1572" s="49"/>
      <c r="Y1572" s="49"/>
      <c r="Z1572" s="49"/>
      <c r="AA1572" s="49"/>
    </row>
    <row r="1573" spans="1:27" x14ac:dyDescent="0.3">
      <c r="A1573" s="47"/>
      <c r="B1573" s="47"/>
      <c r="R1573" s="47"/>
      <c r="X1573" s="49"/>
      <c r="Y1573" s="49"/>
      <c r="Z1573" s="49"/>
      <c r="AA1573" s="49"/>
    </row>
    <row r="1574" spans="1:27" x14ac:dyDescent="0.3">
      <c r="A1574" s="47"/>
      <c r="B1574" s="47"/>
      <c r="R1574" s="47"/>
      <c r="X1574" s="49"/>
      <c r="Y1574" s="49"/>
      <c r="Z1574" s="49"/>
      <c r="AA1574" s="49"/>
    </row>
    <row r="1575" spans="1:27" x14ac:dyDescent="0.3">
      <c r="A1575" s="47"/>
      <c r="B1575" s="47"/>
      <c r="R1575" s="47"/>
      <c r="X1575" s="49"/>
      <c r="Y1575" s="49"/>
      <c r="Z1575" s="49"/>
      <c r="AA1575" s="49"/>
    </row>
    <row r="1576" spans="1:27" x14ac:dyDescent="0.3">
      <c r="A1576" s="47"/>
      <c r="B1576" s="47"/>
      <c r="R1576" s="47"/>
      <c r="X1576" s="49"/>
      <c r="Y1576" s="49"/>
      <c r="Z1576" s="49"/>
      <c r="AA1576" s="49"/>
    </row>
    <row r="1577" spans="1:27" x14ac:dyDescent="0.3">
      <c r="A1577" s="47"/>
      <c r="B1577" s="47"/>
      <c r="R1577" s="47"/>
      <c r="X1577" s="49"/>
      <c r="Y1577" s="49"/>
      <c r="Z1577" s="49"/>
      <c r="AA1577" s="49"/>
    </row>
    <row r="1578" spans="1:27" x14ac:dyDescent="0.3">
      <c r="A1578" s="47"/>
      <c r="B1578" s="47"/>
      <c r="R1578" s="47"/>
      <c r="X1578" s="49"/>
      <c r="Y1578" s="49"/>
      <c r="Z1578" s="49"/>
      <c r="AA1578" s="49"/>
    </row>
    <row r="1579" spans="1:27" x14ac:dyDescent="0.3">
      <c r="A1579" s="47"/>
      <c r="B1579" s="47"/>
      <c r="R1579" s="47"/>
      <c r="X1579" s="49"/>
      <c r="Y1579" s="49"/>
      <c r="Z1579" s="49"/>
      <c r="AA1579" s="49"/>
    </row>
    <row r="1580" spans="1:27" x14ac:dyDescent="0.3">
      <c r="A1580" s="47"/>
      <c r="B1580" s="47"/>
      <c r="R1580" s="47"/>
      <c r="X1580" s="49"/>
      <c r="Y1580" s="49"/>
      <c r="Z1580" s="49"/>
      <c r="AA1580" s="49"/>
    </row>
    <row r="1581" spans="1:27" x14ac:dyDescent="0.3">
      <c r="A1581" s="47"/>
      <c r="B1581" s="47"/>
      <c r="R1581" s="47"/>
      <c r="X1581" s="49"/>
      <c r="Y1581" s="49"/>
      <c r="Z1581" s="49"/>
      <c r="AA1581" s="49"/>
    </row>
    <row r="1582" spans="1:27" x14ac:dyDescent="0.3">
      <c r="A1582" s="47"/>
      <c r="B1582" s="47"/>
      <c r="R1582" s="47"/>
      <c r="X1582" s="49"/>
      <c r="Y1582" s="49"/>
      <c r="Z1582" s="49"/>
      <c r="AA1582" s="49"/>
    </row>
    <row r="1583" spans="1:27" x14ac:dyDescent="0.3">
      <c r="A1583" s="47"/>
      <c r="B1583" s="47"/>
      <c r="R1583" s="47"/>
      <c r="X1583" s="49"/>
      <c r="Y1583" s="49"/>
      <c r="Z1583" s="49"/>
      <c r="AA1583" s="49"/>
    </row>
    <row r="1584" spans="1:27" x14ac:dyDescent="0.3">
      <c r="A1584" s="47"/>
      <c r="B1584" s="47"/>
      <c r="R1584" s="47"/>
      <c r="X1584" s="49"/>
      <c r="Y1584" s="49"/>
      <c r="Z1584" s="49"/>
      <c r="AA1584" s="49"/>
    </row>
    <row r="1585" spans="1:27" x14ac:dyDescent="0.3">
      <c r="A1585" s="47"/>
      <c r="B1585" s="47"/>
      <c r="R1585" s="47"/>
      <c r="X1585" s="49"/>
      <c r="Y1585" s="49"/>
      <c r="Z1585" s="49"/>
      <c r="AA1585" s="49"/>
    </row>
    <row r="1586" spans="1:27" x14ac:dyDescent="0.3">
      <c r="A1586" s="47"/>
      <c r="B1586" s="47"/>
      <c r="R1586" s="47"/>
      <c r="X1586" s="49"/>
      <c r="Y1586" s="49"/>
      <c r="Z1586" s="49"/>
      <c r="AA1586" s="49"/>
    </row>
    <row r="1587" spans="1:27" x14ac:dyDescent="0.3">
      <c r="A1587" s="47"/>
      <c r="B1587" s="47"/>
      <c r="R1587" s="47"/>
      <c r="X1587" s="49"/>
      <c r="Y1587" s="49"/>
      <c r="Z1587" s="49"/>
      <c r="AA1587" s="49"/>
    </row>
    <row r="1588" spans="1:27" x14ac:dyDescent="0.3">
      <c r="A1588" s="47"/>
      <c r="B1588" s="47"/>
      <c r="R1588" s="47"/>
      <c r="X1588" s="49"/>
      <c r="Y1588" s="49"/>
      <c r="Z1588" s="49"/>
      <c r="AA1588" s="49"/>
    </row>
    <row r="1589" spans="1:27" x14ac:dyDescent="0.3">
      <c r="A1589" s="47"/>
      <c r="B1589" s="47"/>
      <c r="R1589" s="47"/>
      <c r="X1589" s="49"/>
      <c r="Y1589" s="49"/>
      <c r="Z1589" s="49"/>
      <c r="AA1589" s="49"/>
    </row>
    <row r="1590" spans="1:27" x14ac:dyDescent="0.3">
      <c r="A1590" s="47"/>
      <c r="B1590" s="47"/>
      <c r="R1590" s="47"/>
      <c r="X1590" s="49"/>
      <c r="Y1590" s="49"/>
      <c r="Z1590" s="49"/>
      <c r="AA1590" s="49"/>
    </row>
    <row r="1591" spans="1:27" x14ac:dyDescent="0.3">
      <c r="A1591" s="47"/>
      <c r="B1591" s="47"/>
      <c r="R1591" s="47"/>
      <c r="X1591" s="49"/>
      <c r="Y1591" s="49"/>
      <c r="Z1591" s="49"/>
      <c r="AA1591" s="49"/>
    </row>
    <row r="1592" spans="1:27" x14ac:dyDescent="0.3">
      <c r="A1592" s="47"/>
      <c r="B1592" s="47"/>
      <c r="R1592" s="47"/>
      <c r="X1592" s="49"/>
      <c r="Y1592" s="49"/>
      <c r="Z1592" s="49"/>
      <c r="AA1592" s="49"/>
    </row>
    <row r="1593" spans="1:27" x14ac:dyDescent="0.3">
      <c r="A1593" s="47"/>
      <c r="B1593" s="47"/>
      <c r="R1593" s="47"/>
      <c r="X1593" s="49"/>
      <c r="Y1593" s="49"/>
      <c r="Z1593" s="49"/>
      <c r="AA1593" s="49"/>
    </row>
    <row r="1594" spans="1:27" x14ac:dyDescent="0.3">
      <c r="A1594" s="47"/>
      <c r="B1594" s="47"/>
      <c r="R1594" s="47"/>
      <c r="X1594" s="49"/>
      <c r="Y1594" s="49"/>
      <c r="Z1594" s="49"/>
      <c r="AA1594" s="49"/>
    </row>
    <row r="1595" spans="1:27" x14ac:dyDescent="0.3">
      <c r="A1595" s="47"/>
      <c r="B1595" s="47"/>
      <c r="R1595" s="47"/>
      <c r="X1595" s="49"/>
      <c r="Y1595" s="49"/>
      <c r="Z1595" s="49"/>
      <c r="AA1595" s="49"/>
    </row>
    <row r="1596" spans="1:27" x14ac:dyDescent="0.3">
      <c r="A1596" s="47"/>
      <c r="B1596" s="47"/>
      <c r="R1596" s="47"/>
      <c r="X1596" s="49"/>
      <c r="Y1596" s="49"/>
      <c r="Z1596" s="49"/>
      <c r="AA1596" s="49"/>
    </row>
    <row r="1597" spans="1:27" x14ac:dyDescent="0.3">
      <c r="A1597" s="47"/>
      <c r="B1597" s="47"/>
      <c r="R1597" s="47"/>
      <c r="X1597" s="49"/>
      <c r="Y1597" s="49"/>
      <c r="Z1597" s="49"/>
      <c r="AA1597" s="49"/>
    </row>
    <row r="1598" spans="1:27" x14ac:dyDescent="0.3">
      <c r="A1598" s="47"/>
      <c r="B1598" s="47"/>
      <c r="R1598" s="47"/>
      <c r="X1598" s="49"/>
      <c r="Y1598" s="49"/>
      <c r="Z1598" s="49"/>
      <c r="AA1598" s="49"/>
    </row>
    <row r="1599" spans="1:27" x14ac:dyDescent="0.3">
      <c r="A1599" s="47"/>
      <c r="B1599" s="47"/>
      <c r="R1599" s="47"/>
      <c r="X1599" s="49"/>
      <c r="Y1599" s="49"/>
      <c r="Z1599" s="49"/>
      <c r="AA1599" s="49"/>
    </row>
    <row r="1600" spans="1:27" x14ac:dyDescent="0.3">
      <c r="A1600" s="47"/>
      <c r="B1600" s="47"/>
      <c r="R1600" s="47"/>
      <c r="X1600" s="49"/>
      <c r="Y1600" s="49"/>
      <c r="Z1600" s="49"/>
      <c r="AA1600" s="49"/>
    </row>
    <row r="1601" spans="1:27" x14ac:dyDescent="0.3">
      <c r="A1601" s="47"/>
      <c r="B1601" s="47"/>
      <c r="R1601" s="47"/>
      <c r="X1601" s="49"/>
      <c r="Y1601" s="49"/>
      <c r="Z1601" s="49"/>
      <c r="AA1601" s="49"/>
    </row>
    <row r="1602" spans="1:27" x14ac:dyDescent="0.3">
      <c r="A1602" s="47"/>
      <c r="B1602" s="47"/>
      <c r="R1602" s="47"/>
      <c r="X1602" s="49"/>
      <c r="Y1602" s="49"/>
      <c r="Z1602" s="49"/>
      <c r="AA1602" s="49"/>
    </row>
    <row r="1603" spans="1:27" x14ac:dyDescent="0.3">
      <c r="A1603" s="47"/>
      <c r="B1603" s="47"/>
      <c r="R1603" s="47"/>
      <c r="X1603" s="49"/>
      <c r="Y1603" s="49"/>
      <c r="Z1603" s="49"/>
      <c r="AA1603" s="49"/>
    </row>
    <row r="1604" spans="1:27" x14ac:dyDescent="0.3">
      <c r="A1604" s="47"/>
      <c r="B1604" s="47"/>
      <c r="R1604" s="47"/>
      <c r="X1604" s="49"/>
      <c r="Y1604" s="49"/>
      <c r="Z1604" s="49"/>
      <c r="AA1604" s="49"/>
    </row>
    <row r="1605" spans="1:27" x14ac:dyDescent="0.3">
      <c r="A1605" s="47"/>
      <c r="B1605" s="47"/>
      <c r="R1605" s="47"/>
      <c r="X1605" s="49"/>
      <c r="Y1605" s="49"/>
      <c r="Z1605" s="49"/>
      <c r="AA1605" s="49"/>
    </row>
    <row r="1606" spans="1:27" x14ac:dyDescent="0.3">
      <c r="A1606" s="47"/>
      <c r="B1606" s="47"/>
      <c r="R1606" s="47"/>
      <c r="X1606" s="49"/>
      <c r="Y1606" s="49"/>
      <c r="Z1606" s="49"/>
      <c r="AA1606" s="49"/>
    </row>
    <row r="1607" spans="1:27" x14ac:dyDescent="0.3">
      <c r="A1607" s="47"/>
      <c r="B1607" s="47"/>
      <c r="R1607" s="47"/>
      <c r="X1607" s="49"/>
      <c r="Y1607" s="49"/>
      <c r="Z1607" s="49"/>
      <c r="AA1607" s="49"/>
    </row>
    <row r="1608" spans="1:27" x14ac:dyDescent="0.3">
      <c r="A1608" s="47"/>
      <c r="B1608" s="47"/>
      <c r="R1608" s="47"/>
      <c r="X1608" s="49"/>
      <c r="Y1608" s="49"/>
      <c r="Z1608" s="49"/>
      <c r="AA1608" s="49"/>
    </row>
    <row r="1609" spans="1:27" x14ac:dyDescent="0.3">
      <c r="A1609" s="47"/>
      <c r="B1609" s="47"/>
      <c r="R1609" s="47"/>
      <c r="X1609" s="49"/>
      <c r="Y1609" s="49"/>
      <c r="Z1609" s="49"/>
      <c r="AA1609" s="49"/>
    </row>
    <row r="1610" spans="1:27" x14ac:dyDescent="0.3">
      <c r="A1610" s="47"/>
      <c r="B1610" s="47"/>
      <c r="R1610" s="47"/>
      <c r="X1610" s="49"/>
      <c r="Y1610" s="49"/>
      <c r="Z1610" s="49"/>
      <c r="AA1610" s="49"/>
    </row>
    <row r="1611" spans="1:27" x14ac:dyDescent="0.3">
      <c r="A1611" s="47"/>
      <c r="B1611" s="47"/>
      <c r="R1611" s="47"/>
      <c r="X1611" s="49"/>
      <c r="Y1611" s="49"/>
      <c r="Z1611" s="49"/>
      <c r="AA1611" s="49"/>
    </row>
    <row r="1612" spans="1:27" x14ac:dyDescent="0.3">
      <c r="A1612" s="47"/>
      <c r="B1612" s="47"/>
      <c r="R1612" s="47"/>
      <c r="X1612" s="49"/>
      <c r="Y1612" s="49"/>
      <c r="Z1612" s="49"/>
      <c r="AA1612" s="49"/>
    </row>
    <row r="1613" spans="1:27" x14ac:dyDescent="0.3">
      <c r="A1613" s="47"/>
      <c r="B1613" s="47"/>
      <c r="R1613" s="47"/>
      <c r="X1613" s="49"/>
      <c r="Y1613" s="49"/>
      <c r="Z1613" s="49"/>
      <c r="AA1613" s="49"/>
    </row>
    <row r="1614" spans="1:27" x14ac:dyDescent="0.3">
      <c r="A1614" s="47"/>
      <c r="B1614" s="47"/>
      <c r="R1614" s="47"/>
      <c r="X1614" s="49"/>
      <c r="Y1614" s="49"/>
      <c r="Z1614" s="49"/>
      <c r="AA1614" s="49"/>
    </row>
    <row r="1615" spans="1:27" x14ac:dyDescent="0.3">
      <c r="A1615" s="47"/>
      <c r="B1615" s="47"/>
      <c r="R1615" s="47"/>
      <c r="X1615" s="49"/>
      <c r="Y1615" s="49"/>
      <c r="Z1615" s="49"/>
      <c r="AA1615" s="49"/>
    </row>
    <row r="1616" spans="1:27" x14ac:dyDescent="0.3">
      <c r="A1616" s="47"/>
      <c r="B1616" s="47"/>
      <c r="R1616" s="47"/>
      <c r="X1616" s="49"/>
      <c r="Y1616" s="49"/>
      <c r="Z1616" s="49"/>
      <c r="AA1616" s="49"/>
    </row>
    <row r="1617" spans="1:27" x14ac:dyDescent="0.3">
      <c r="A1617" s="47"/>
      <c r="B1617" s="47"/>
      <c r="R1617" s="47"/>
      <c r="X1617" s="49"/>
      <c r="Y1617" s="49"/>
      <c r="Z1617" s="49"/>
      <c r="AA1617" s="49"/>
    </row>
    <row r="1618" spans="1:27" x14ac:dyDescent="0.3">
      <c r="A1618" s="47"/>
      <c r="B1618" s="47"/>
      <c r="R1618" s="47"/>
      <c r="X1618" s="49"/>
      <c r="Y1618" s="49"/>
      <c r="Z1618" s="49"/>
      <c r="AA1618" s="49"/>
    </row>
    <row r="1619" spans="1:27" x14ac:dyDescent="0.3">
      <c r="A1619" s="47"/>
      <c r="B1619" s="47"/>
      <c r="R1619" s="47"/>
      <c r="X1619" s="49"/>
      <c r="Y1619" s="49"/>
      <c r="Z1619" s="49"/>
      <c r="AA1619" s="49"/>
    </row>
    <row r="1620" spans="1:27" x14ac:dyDescent="0.3">
      <c r="A1620" s="47"/>
      <c r="B1620" s="47"/>
      <c r="R1620" s="47"/>
      <c r="X1620" s="49"/>
      <c r="Y1620" s="49"/>
      <c r="Z1620" s="49"/>
      <c r="AA1620" s="49"/>
    </row>
    <row r="1621" spans="1:27" x14ac:dyDescent="0.3">
      <c r="A1621" s="47"/>
      <c r="B1621" s="47"/>
      <c r="R1621" s="47"/>
      <c r="X1621" s="49"/>
      <c r="Y1621" s="49"/>
      <c r="Z1621" s="49"/>
      <c r="AA1621" s="49"/>
    </row>
    <row r="1622" spans="1:27" x14ac:dyDescent="0.3">
      <c r="A1622" s="47"/>
      <c r="B1622" s="47"/>
      <c r="R1622" s="47"/>
      <c r="X1622" s="49"/>
      <c r="Y1622" s="49"/>
      <c r="Z1622" s="49"/>
      <c r="AA1622" s="49"/>
    </row>
    <row r="1623" spans="1:27" x14ac:dyDescent="0.3">
      <c r="A1623" s="47"/>
      <c r="B1623" s="47"/>
      <c r="R1623" s="47"/>
      <c r="X1623" s="49"/>
      <c r="Y1623" s="49"/>
      <c r="Z1623" s="49"/>
      <c r="AA1623" s="49"/>
    </row>
    <row r="1624" spans="1:27" x14ac:dyDescent="0.3">
      <c r="A1624" s="47"/>
      <c r="B1624" s="47"/>
      <c r="R1624" s="47"/>
      <c r="X1624" s="49"/>
      <c r="Y1624" s="49"/>
      <c r="Z1624" s="49"/>
      <c r="AA1624" s="49"/>
    </row>
    <row r="1625" spans="1:27" x14ac:dyDescent="0.3">
      <c r="A1625" s="47"/>
      <c r="B1625" s="47"/>
      <c r="R1625" s="47"/>
      <c r="X1625" s="49"/>
      <c r="Y1625" s="49"/>
      <c r="Z1625" s="49"/>
      <c r="AA1625" s="49"/>
    </row>
    <row r="1626" spans="1:27" x14ac:dyDescent="0.3">
      <c r="A1626" s="47"/>
      <c r="B1626" s="47"/>
      <c r="R1626" s="47"/>
      <c r="X1626" s="49"/>
      <c r="Y1626" s="49"/>
      <c r="Z1626" s="49"/>
      <c r="AA1626" s="49"/>
    </row>
    <row r="1627" spans="1:27" x14ac:dyDescent="0.3">
      <c r="A1627" s="47"/>
      <c r="B1627" s="47"/>
      <c r="R1627" s="47"/>
      <c r="X1627" s="49"/>
      <c r="Y1627" s="49"/>
      <c r="Z1627" s="49"/>
      <c r="AA1627" s="49"/>
    </row>
    <row r="1628" spans="1:27" x14ac:dyDescent="0.3">
      <c r="A1628" s="47"/>
      <c r="B1628" s="47"/>
      <c r="R1628" s="47"/>
      <c r="X1628" s="49"/>
      <c r="Y1628" s="49"/>
      <c r="Z1628" s="49"/>
      <c r="AA1628" s="49"/>
    </row>
    <row r="1629" spans="1:27" x14ac:dyDescent="0.3">
      <c r="A1629" s="47"/>
      <c r="B1629" s="47"/>
      <c r="R1629" s="47"/>
      <c r="X1629" s="49"/>
      <c r="Y1629" s="49"/>
      <c r="Z1629" s="49"/>
      <c r="AA1629" s="49"/>
    </row>
    <row r="1630" spans="1:27" x14ac:dyDescent="0.3">
      <c r="A1630" s="47"/>
      <c r="B1630" s="47"/>
      <c r="R1630" s="47"/>
      <c r="X1630" s="49"/>
      <c r="Y1630" s="49"/>
      <c r="Z1630" s="49"/>
      <c r="AA1630" s="49"/>
    </row>
    <row r="1631" spans="1:27" x14ac:dyDescent="0.3">
      <c r="A1631" s="47"/>
      <c r="B1631" s="47"/>
      <c r="R1631" s="47"/>
      <c r="X1631" s="49"/>
      <c r="Y1631" s="49"/>
      <c r="Z1631" s="49"/>
      <c r="AA1631" s="49"/>
    </row>
    <row r="1632" spans="1:27" x14ac:dyDescent="0.3">
      <c r="A1632" s="47"/>
      <c r="B1632" s="47"/>
      <c r="R1632" s="47"/>
      <c r="X1632" s="49"/>
      <c r="Y1632" s="49"/>
      <c r="Z1632" s="49"/>
      <c r="AA1632" s="49"/>
    </row>
    <row r="1633" spans="1:27" x14ac:dyDescent="0.3">
      <c r="A1633" s="47"/>
      <c r="B1633" s="47"/>
      <c r="R1633" s="47"/>
      <c r="X1633" s="49"/>
      <c r="Y1633" s="49"/>
      <c r="Z1633" s="49"/>
      <c r="AA1633" s="49"/>
    </row>
    <row r="1634" spans="1:27" x14ac:dyDescent="0.3">
      <c r="A1634" s="47"/>
      <c r="B1634" s="47"/>
      <c r="R1634" s="47"/>
      <c r="X1634" s="49"/>
      <c r="Y1634" s="49"/>
      <c r="Z1634" s="49"/>
      <c r="AA1634" s="49"/>
    </row>
    <row r="1635" spans="1:27" x14ac:dyDescent="0.3">
      <c r="A1635" s="47"/>
      <c r="B1635" s="47"/>
      <c r="R1635" s="47"/>
      <c r="X1635" s="49"/>
      <c r="Y1635" s="49"/>
      <c r="Z1635" s="49"/>
      <c r="AA1635" s="49"/>
    </row>
    <row r="1636" spans="1:27" x14ac:dyDescent="0.3">
      <c r="A1636" s="47"/>
      <c r="B1636" s="47"/>
      <c r="R1636" s="47"/>
      <c r="X1636" s="49"/>
      <c r="Y1636" s="49"/>
      <c r="Z1636" s="49"/>
      <c r="AA1636" s="49"/>
    </row>
    <row r="1637" spans="1:27" x14ac:dyDescent="0.3">
      <c r="A1637" s="47"/>
      <c r="B1637" s="47"/>
      <c r="R1637" s="47"/>
      <c r="X1637" s="49"/>
      <c r="Y1637" s="49"/>
      <c r="Z1637" s="49"/>
      <c r="AA1637" s="49"/>
    </row>
    <row r="1638" spans="1:27" x14ac:dyDescent="0.3">
      <c r="A1638" s="47"/>
      <c r="B1638" s="47"/>
      <c r="R1638" s="47"/>
      <c r="X1638" s="49"/>
      <c r="Y1638" s="49"/>
      <c r="Z1638" s="49"/>
      <c r="AA1638" s="49"/>
    </row>
    <row r="1639" spans="1:27" x14ac:dyDescent="0.3">
      <c r="A1639" s="47"/>
      <c r="B1639" s="47"/>
      <c r="R1639" s="47"/>
      <c r="X1639" s="49"/>
      <c r="Y1639" s="49"/>
      <c r="Z1639" s="49"/>
      <c r="AA1639" s="49"/>
    </row>
    <row r="1640" spans="1:27" x14ac:dyDescent="0.3">
      <c r="A1640" s="47"/>
      <c r="B1640" s="47"/>
      <c r="R1640" s="47"/>
      <c r="X1640" s="49"/>
      <c r="Y1640" s="49"/>
      <c r="Z1640" s="49"/>
      <c r="AA1640" s="49"/>
    </row>
    <row r="1641" spans="1:27" x14ac:dyDescent="0.3">
      <c r="A1641" s="47"/>
      <c r="B1641" s="47"/>
      <c r="R1641" s="47"/>
      <c r="X1641" s="49"/>
      <c r="Y1641" s="49"/>
      <c r="Z1641" s="49"/>
      <c r="AA1641" s="49"/>
    </row>
    <row r="1642" spans="1:27" x14ac:dyDescent="0.3">
      <c r="A1642" s="47"/>
      <c r="B1642" s="47"/>
      <c r="R1642" s="47"/>
      <c r="X1642" s="49"/>
      <c r="Y1642" s="49"/>
      <c r="Z1642" s="49"/>
      <c r="AA1642" s="49"/>
    </row>
    <row r="1643" spans="1:27" x14ac:dyDescent="0.3">
      <c r="A1643" s="47"/>
      <c r="B1643" s="47"/>
      <c r="R1643" s="47"/>
      <c r="X1643" s="49"/>
      <c r="Y1643" s="49"/>
      <c r="Z1643" s="49"/>
      <c r="AA1643" s="49"/>
    </row>
    <row r="1644" spans="1:27" x14ac:dyDescent="0.3">
      <c r="A1644" s="47"/>
      <c r="B1644" s="47"/>
      <c r="R1644" s="47"/>
      <c r="X1644" s="49"/>
      <c r="Y1644" s="49"/>
      <c r="Z1644" s="49"/>
      <c r="AA1644" s="49"/>
    </row>
    <row r="1645" spans="1:27" x14ac:dyDescent="0.3">
      <c r="A1645" s="47"/>
      <c r="B1645" s="47"/>
      <c r="R1645" s="47"/>
      <c r="X1645" s="49"/>
      <c r="Y1645" s="49"/>
      <c r="Z1645" s="49"/>
      <c r="AA1645" s="49"/>
    </row>
    <row r="1646" spans="1:27" x14ac:dyDescent="0.3">
      <c r="A1646" s="47"/>
      <c r="B1646" s="47"/>
      <c r="R1646" s="47"/>
      <c r="X1646" s="49"/>
      <c r="Y1646" s="49"/>
      <c r="Z1646" s="49"/>
      <c r="AA1646" s="49"/>
    </row>
    <row r="1647" spans="1:27" x14ac:dyDescent="0.3">
      <c r="A1647" s="47"/>
      <c r="B1647" s="47"/>
      <c r="R1647" s="47"/>
      <c r="X1647" s="49"/>
      <c r="Y1647" s="49"/>
      <c r="Z1647" s="49"/>
      <c r="AA1647" s="49"/>
    </row>
    <row r="1648" spans="1:27" x14ac:dyDescent="0.3">
      <c r="A1648" s="47"/>
      <c r="B1648" s="47"/>
      <c r="R1648" s="47"/>
      <c r="X1648" s="49"/>
      <c r="Y1648" s="49"/>
      <c r="Z1648" s="49"/>
      <c r="AA1648" s="49"/>
    </row>
    <row r="1649" spans="1:27" x14ac:dyDescent="0.3">
      <c r="A1649" s="47"/>
      <c r="B1649" s="47"/>
      <c r="R1649" s="47"/>
      <c r="X1649" s="49"/>
      <c r="Y1649" s="49"/>
      <c r="Z1649" s="49"/>
      <c r="AA1649" s="49"/>
    </row>
    <row r="1650" spans="1:27" x14ac:dyDescent="0.3">
      <c r="A1650" s="47"/>
      <c r="B1650" s="47"/>
      <c r="R1650" s="47"/>
      <c r="X1650" s="49"/>
      <c r="Y1650" s="49"/>
      <c r="Z1650" s="49"/>
      <c r="AA1650" s="49"/>
    </row>
    <row r="1651" spans="1:27" x14ac:dyDescent="0.3">
      <c r="A1651" s="47"/>
      <c r="B1651" s="47"/>
      <c r="R1651" s="47"/>
      <c r="X1651" s="49"/>
      <c r="Y1651" s="49"/>
      <c r="Z1651" s="49"/>
      <c r="AA1651" s="49"/>
    </row>
    <row r="1652" spans="1:27" x14ac:dyDescent="0.3">
      <c r="A1652" s="47"/>
      <c r="B1652" s="47"/>
      <c r="R1652" s="47"/>
      <c r="X1652" s="49"/>
      <c r="Y1652" s="49"/>
      <c r="Z1652" s="49"/>
      <c r="AA1652" s="49"/>
    </row>
    <row r="1653" spans="1:27" x14ac:dyDescent="0.3">
      <c r="A1653" s="47"/>
      <c r="B1653" s="47"/>
      <c r="R1653" s="47"/>
      <c r="X1653" s="49"/>
      <c r="Y1653" s="49"/>
      <c r="Z1653" s="49"/>
      <c r="AA1653" s="49"/>
    </row>
    <row r="1654" spans="1:27" x14ac:dyDescent="0.3">
      <c r="A1654" s="47"/>
      <c r="B1654" s="47"/>
      <c r="R1654" s="47"/>
      <c r="X1654" s="49"/>
      <c r="Y1654" s="49"/>
      <c r="Z1654" s="49"/>
      <c r="AA1654" s="49"/>
    </row>
    <row r="1655" spans="1:27" x14ac:dyDescent="0.3">
      <c r="A1655" s="47"/>
      <c r="B1655" s="47"/>
      <c r="R1655" s="47"/>
      <c r="X1655" s="49"/>
      <c r="Y1655" s="49"/>
      <c r="Z1655" s="49"/>
      <c r="AA1655" s="49"/>
    </row>
    <row r="1656" spans="1:27" x14ac:dyDescent="0.3">
      <c r="A1656" s="47"/>
      <c r="B1656" s="47"/>
      <c r="R1656" s="47"/>
      <c r="X1656" s="49"/>
      <c r="Y1656" s="49"/>
      <c r="Z1656" s="49"/>
      <c r="AA1656" s="49"/>
    </row>
    <row r="1657" spans="1:27" x14ac:dyDescent="0.3">
      <c r="A1657" s="47"/>
      <c r="B1657" s="47"/>
      <c r="R1657" s="47"/>
      <c r="X1657" s="49"/>
      <c r="Y1657" s="49"/>
      <c r="Z1657" s="49"/>
      <c r="AA1657" s="49"/>
    </row>
    <row r="1658" spans="1:27" x14ac:dyDescent="0.3">
      <c r="A1658" s="47"/>
      <c r="B1658" s="47"/>
      <c r="R1658" s="47"/>
      <c r="X1658" s="49"/>
      <c r="Y1658" s="49"/>
      <c r="Z1658" s="49"/>
      <c r="AA1658" s="49"/>
    </row>
    <row r="1659" spans="1:27" x14ac:dyDescent="0.3">
      <c r="A1659" s="47"/>
      <c r="B1659" s="47"/>
      <c r="R1659" s="47"/>
      <c r="X1659" s="49"/>
      <c r="Y1659" s="49"/>
      <c r="Z1659" s="49"/>
      <c r="AA1659" s="49"/>
    </row>
    <row r="1660" spans="1:27" x14ac:dyDescent="0.3">
      <c r="A1660" s="47"/>
      <c r="B1660" s="47"/>
      <c r="R1660" s="47"/>
      <c r="X1660" s="49"/>
      <c r="Y1660" s="49"/>
      <c r="Z1660" s="49"/>
      <c r="AA1660" s="49"/>
    </row>
    <row r="1661" spans="1:27" x14ac:dyDescent="0.3">
      <c r="A1661" s="47"/>
      <c r="B1661" s="47"/>
      <c r="R1661" s="47"/>
      <c r="X1661" s="49"/>
      <c r="Y1661" s="49"/>
      <c r="Z1661" s="49"/>
      <c r="AA1661" s="49"/>
    </row>
    <row r="1662" spans="1:27" x14ac:dyDescent="0.3">
      <c r="A1662" s="47"/>
      <c r="B1662" s="47"/>
      <c r="R1662" s="47"/>
      <c r="X1662" s="49"/>
      <c r="Y1662" s="49"/>
      <c r="Z1662" s="49"/>
      <c r="AA1662" s="49"/>
    </row>
    <row r="1663" spans="1:27" x14ac:dyDescent="0.3">
      <c r="A1663" s="47"/>
      <c r="B1663" s="47"/>
      <c r="R1663" s="47"/>
      <c r="X1663" s="49"/>
      <c r="Y1663" s="49"/>
      <c r="Z1663" s="49"/>
      <c r="AA1663" s="49"/>
    </row>
    <row r="1664" spans="1:27" x14ac:dyDescent="0.3">
      <c r="A1664" s="47"/>
      <c r="B1664" s="47"/>
      <c r="R1664" s="47"/>
      <c r="X1664" s="49"/>
      <c r="Y1664" s="49"/>
      <c r="Z1664" s="49"/>
      <c r="AA1664" s="49"/>
    </row>
    <row r="1665" spans="1:27" x14ac:dyDescent="0.3">
      <c r="A1665" s="47"/>
      <c r="B1665" s="47"/>
      <c r="R1665" s="47"/>
      <c r="X1665" s="49"/>
      <c r="Y1665" s="49"/>
      <c r="Z1665" s="49"/>
      <c r="AA1665" s="49"/>
    </row>
    <row r="1666" spans="1:27" x14ac:dyDescent="0.3">
      <c r="A1666" s="47"/>
      <c r="B1666" s="47"/>
      <c r="R1666" s="47"/>
      <c r="X1666" s="49"/>
      <c r="Y1666" s="49"/>
      <c r="Z1666" s="49"/>
      <c r="AA1666" s="49"/>
    </row>
    <row r="1667" spans="1:27" x14ac:dyDescent="0.3">
      <c r="A1667" s="47"/>
      <c r="B1667" s="47"/>
      <c r="R1667" s="47"/>
      <c r="X1667" s="49"/>
      <c r="Y1667" s="49"/>
      <c r="Z1667" s="49"/>
      <c r="AA1667" s="49"/>
    </row>
    <row r="1668" spans="1:27" x14ac:dyDescent="0.3">
      <c r="A1668" s="47"/>
      <c r="B1668" s="47"/>
      <c r="R1668" s="47"/>
      <c r="X1668" s="49"/>
      <c r="Y1668" s="49"/>
      <c r="Z1668" s="49"/>
      <c r="AA1668" s="49"/>
    </row>
    <row r="1669" spans="1:27" x14ac:dyDescent="0.3">
      <c r="A1669" s="47"/>
      <c r="B1669" s="47"/>
      <c r="R1669" s="47"/>
      <c r="X1669" s="49"/>
      <c r="Y1669" s="49"/>
      <c r="Z1669" s="49"/>
      <c r="AA1669" s="49"/>
    </row>
    <row r="1670" spans="1:27" x14ac:dyDescent="0.3">
      <c r="A1670" s="47"/>
      <c r="B1670" s="47"/>
      <c r="R1670" s="47"/>
      <c r="X1670" s="49"/>
      <c r="Y1670" s="49"/>
      <c r="Z1670" s="49"/>
      <c r="AA1670" s="49"/>
    </row>
    <row r="1671" spans="1:27" x14ac:dyDescent="0.3">
      <c r="A1671" s="47"/>
      <c r="B1671" s="47"/>
      <c r="R1671" s="47"/>
      <c r="X1671" s="49"/>
      <c r="Y1671" s="49"/>
      <c r="Z1671" s="49"/>
      <c r="AA1671" s="49"/>
    </row>
    <row r="1672" spans="1:27" x14ac:dyDescent="0.3">
      <c r="A1672" s="47"/>
      <c r="B1672" s="47"/>
      <c r="R1672" s="47"/>
      <c r="X1672" s="49"/>
      <c r="Y1672" s="49"/>
      <c r="Z1672" s="49"/>
      <c r="AA1672" s="49"/>
    </row>
    <row r="1673" spans="1:27" x14ac:dyDescent="0.3">
      <c r="A1673" s="47"/>
      <c r="B1673" s="47"/>
      <c r="R1673" s="47"/>
      <c r="X1673" s="49"/>
      <c r="Y1673" s="49"/>
      <c r="Z1673" s="49"/>
      <c r="AA1673" s="49"/>
    </row>
    <row r="1674" spans="1:27" x14ac:dyDescent="0.3">
      <c r="A1674" s="47"/>
      <c r="B1674" s="47"/>
      <c r="R1674" s="47"/>
      <c r="X1674" s="49"/>
      <c r="Y1674" s="49"/>
      <c r="Z1674" s="49"/>
      <c r="AA1674" s="49"/>
    </row>
    <row r="1675" spans="1:27" x14ac:dyDescent="0.3">
      <c r="A1675" s="47"/>
      <c r="B1675" s="47"/>
      <c r="R1675" s="47"/>
      <c r="X1675" s="49"/>
      <c r="Y1675" s="49"/>
      <c r="Z1675" s="49"/>
      <c r="AA1675" s="49"/>
    </row>
    <row r="1676" spans="1:27" x14ac:dyDescent="0.3">
      <c r="A1676" s="47"/>
      <c r="B1676" s="47"/>
      <c r="R1676" s="47"/>
      <c r="X1676" s="49"/>
      <c r="Y1676" s="49"/>
      <c r="Z1676" s="49"/>
      <c r="AA1676" s="49"/>
    </row>
    <row r="1677" spans="1:27" x14ac:dyDescent="0.3">
      <c r="A1677" s="47"/>
      <c r="B1677" s="47"/>
      <c r="R1677" s="47"/>
      <c r="X1677" s="49"/>
      <c r="Y1677" s="49"/>
      <c r="Z1677" s="49"/>
      <c r="AA1677" s="49"/>
    </row>
    <row r="1678" spans="1:27" x14ac:dyDescent="0.3">
      <c r="A1678" s="47"/>
      <c r="B1678" s="47"/>
      <c r="R1678" s="47"/>
      <c r="X1678" s="49"/>
      <c r="Y1678" s="49"/>
      <c r="Z1678" s="49"/>
      <c r="AA1678" s="49"/>
    </row>
    <row r="1679" spans="1:27" x14ac:dyDescent="0.3">
      <c r="A1679" s="47"/>
      <c r="B1679" s="47"/>
      <c r="R1679" s="47"/>
      <c r="X1679" s="49"/>
      <c r="Y1679" s="49"/>
      <c r="Z1679" s="49"/>
      <c r="AA1679" s="49"/>
    </row>
    <row r="1680" spans="1:27" x14ac:dyDescent="0.3">
      <c r="A1680" s="47"/>
      <c r="B1680" s="47"/>
      <c r="R1680" s="47"/>
      <c r="X1680" s="49"/>
      <c r="Y1680" s="49"/>
      <c r="Z1680" s="49"/>
      <c r="AA1680" s="49"/>
    </row>
    <row r="1681" spans="1:27" x14ac:dyDescent="0.3">
      <c r="A1681" s="47"/>
      <c r="B1681" s="47"/>
      <c r="R1681" s="47"/>
      <c r="X1681" s="49"/>
      <c r="Y1681" s="49"/>
      <c r="Z1681" s="49"/>
      <c r="AA1681" s="49"/>
    </row>
    <row r="1682" spans="1:27" x14ac:dyDescent="0.3">
      <c r="A1682" s="47"/>
      <c r="B1682" s="47"/>
      <c r="R1682" s="47"/>
      <c r="X1682" s="49"/>
      <c r="Y1682" s="49"/>
      <c r="Z1682" s="49"/>
      <c r="AA1682" s="49"/>
    </row>
    <row r="1683" spans="1:27" x14ac:dyDescent="0.3">
      <c r="A1683" s="47"/>
      <c r="B1683" s="47"/>
      <c r="R1683" s="47"/>
      <c r="X1683" s="49"/>
      <c r="Y1683" s="49"/>
      <c r="Z1683" s="49"/>
      <c r="AA1683" s="49"/>
    </row>
    <row r="1684" spans="1:27" x14ac:dyDescent="0.3">
      <c r="A1684" s="47"/>
      <c r="B1684" s="47"/>
      <c r="R1684" s="47"/>
      <c r="X1684" s="49"/>
      <c r="Y1684" s="49"/>
      <c r="Z1684" s="49"/>
      <c r="AA1684" s="49"/>
    </row>
    <row r="1685" spans="1:27" x14ac:dyDescent="0.3">
      <c r="A1685" s="47"/>
      <c r="B1685" s="47"/>
      <c r="R1685" s="47"/>
      <c r="X1685" s="49"/>
      <c r="Y1685" s="49"/>
      <c r="Z1685" s="49"/>
      <c r="AA1685" s="49"/>
    </row>
    <row r="1686" spans="1:27" x14ac:dyDescent="0.3">
      <c r="A1686" s="47"/>
      <c r="B1686" s="47"/>
      <c r="R1686" s="47"/>
      <c r="X1686" s="49"/>
      <c r="Y1686" s="49"/>
      <c r="Z1686" s="49"/>
      <c r="AA1686" s="49"/>
    </row>
    <row r="1687" spans="1:27" x14ac:dyDescent="0.3">
      <c r="A1687" s="47"/>
      <c r="B1687" s="47"/>
      <c r="R1687" s="47"/>
      <c r="X1687" s="49"/>
      <c r="Y1687" s="49"/>
      <c r="Z1687" s="49"/>
      <c r="AA1687" s="49"/>
    </row>
    <row r="1688" spans="1:27" x14ac:dyDescent="0.3">
      <c r="A1688" s="47"/>
      <c r="B1688" s="47"/>
      <c r="R1688" s="47"/>
      <c r="X1688" s="49"/>
      <c r="Y1688" s="49"/>
      <c r="Z1688" s="49"/>
      <c r="AA1688" s="49"/>
    </row>
    <row r="1689" spans="1:27" x14ac:dyDescent="0.3">
      <c r="A1689" s="47"/>
      <c r="B1689" s="47"/>
      <c r="R1689" s="47"/>
      <c r="X1689" s="49"/>
      <c r="Y1689" s="49"/>
      <c r="Z1689" s="49"/>
      <c r="AA1689" s="49"/>
    </row>
    <row r="1690" spans="1:27" x14ac:dyDescent="0.3">
      <c r="A1690" s="47"/>
      <c r="B1690" s="47"/>
      <c r="R1690" s="47"/>
      <c r="X1690" s="49"/>
      <c r="Y1690" s="49"/>
      <c r="Z1690" s="49"/>
      <c r="AA1690" s="49"/>
    </row>
    <row r="1691" spans="1:27" x14ac:dyDescent="0.3">
      <c r="A1691" s="47"/>
      <c r="B1691" s="47"/>
      <c r="R1691" s="47"/>
      <c r="X1691" s="49"/>
      <c r="Y1691" s="49"/>
      <c r="Z1691" s="49"/>
      <c r="AA1691" s="49"/>
    </row>
    <row r="1692" spans="1:27" x14ac:dyDescent="0.3">
      <c r="A1692" s="47"/>
      <c r="B1692" s="47"/>
      <c r="R1692" s="47"/>
      <c r="X1692" s="49"/>
      <c r="Y1692" s="49"/>
      <c r="Z1692" s="49"/>
      <c r="AA1692" s="49"/>
    </row>
    <row r="1693" spans="1:27" x14ac:dyDescent="0.3">
      <c r="A1693" s="47"/>
      <c r="B1693" s="47"/>
      <c r="R1693" s="47"/>
      <c r="X1693" s="49"/>
      <c r="Y1693" s="49"/>
      <c r="Z1693" s="49"/>
      <c r="AA1693" s="49"/>
    </row>
    <row r="1694" spans="1:27" x14ac:dyDescent="0.3">
      <c r="A1694" s="47"/>
      <c r="B1694" s="47"/>
      <c r="R1694" s="47"/>
      <c r="X1694" s="49"/>
      <c r="Y1694" s="49"/>
      <c r="Z1694" s="49"/>
      <c r="AA1694" s="49"/>
    </row>
    <row r="1695" spans="1:27" x14ac:dyDescent="0.3">
      <c r="A1695" s="47"/>
      <c r="B1695" s="47"/>
      <c r="R1695" s="47"/>
      <c r="X1695" s="49"/>
      <c r="Y1695" s="49"/>
      <c r="Z1695" s="49"/>
      <c r="AA1695" s="49"/>
    </row>
    <row r="1696" spans="1:27" x14ac:dyDescent="0.3">
      <c r="A1696" s="47"/>
      <c r="B1696" s="47"/>
      <c r="R1696" s="47"/>
      <c r="X1696" s="49"/>
      <c r="Y1696" s="49"/>
      <c r="Z1696" s="49"/>
      <c r="AA1696" s="49"/>
    </row>
    <row r="1697" spans="1:27" x14ac:dyDescent="0.3">
      <c r="A1697" s="47"/>
      <c r="B1697" s="47"/>
      <c r="R1697" s="47"/>
      <c r="X1697" s="49"/>
      <c r="Y1697" s="49"/>
      <c r="Z1697" s="49"/>
      <c r="AA1697" s="49"/>
    </row>
    <row r="1698" spans="1:27" x14ac:dyDescent="0.3">
      <c r="A1698" s="47"/>
      <c r="B1698" s="47"/>
      <c r="R1698" s="47"/>
      <c r="X1698" s="49"/>
      <c r="Y1698" s="49"/>
      <c r="Z1698" s="49"/>
      <c r="AA1698" s="49"/>
    </row>
    <row r="1699" spans="1:27" x14ac:dyDescent="0.3">
      <c r="A1699" s="47"/>
      <c r="B1699" s="47"/>
      <c r="R1699" s="47"/>
      <c r="X1699" s="49"/>
      <c r="Y1699" s="49"/>
      <c r="Z1699" s="49"/>
      <c r="AA1699" s="49"/>
    </row>
    <row r="1700" spans="1:27" x14ac:dyDescent="0.3">
      <c r="A1700" s="47"/>
      <c r="B1700" s="47"/>
      <c r="R1700" s="47"/>
      <c r="X1700" s="49"/>
      <c r="Y1700" s="49"/>
      <c r="Z1700" s="49"/>
      <c r="AA1700" s="49"/>
    </row>
    <row r="1701" spans="1:27" x14ac:dyDescent="0.3">
      <c r="A1701" s="47"/>
      <c r="B1701" s="47"/>
      <c r="R1701" s="47"/>
      <c r="X1701" s="49"/>
      <c r="Y1701" s="49"/>
      <c r="Z1701" s="49"/>
      <c r="AA1701" s="49"/>
    </row>
    <row r="1702" spans="1:27" x14ac:dyDescent="0.3">
      <c r="A1702" s="47"/>
      <c r="B1702" s="47"/>
      <c r="R1702" s="47"/>
      <c r="X1702" s="49"/>
      <c r="Y1702" s="49"/>
      <c r="Z1702" s="49"/>
      <c r="AA1702" s="49"/>
    </row>
    <row r="1703" spans="1:27" x14ac:dyDescent="0.3">
      <c r="A1703" s="47"/>
      <c r="B1703" s="47"/>
      <c r="R1703" s="47"/>
      <c r="X1703" s="49"/>
      <c r="Y1703" s="49"/>
      <c r="Z1703" s="49"/>
      <c r="AA1703" s="49"/>
    </row>
    <row r="1704" spans="1:27" x14ac:dyDescent="0.3">
      <c r="A1704" s="47"/>
      <c r="B1704" s="47"/>
      <c r="R1704" s="47"/>
      <c r="X1704" s="49"/>
      <c r="Y1704" s="49"/>
      <c r="Z1704" s="49"/>
      <c r="AA1704" s="49"/>
    </row>
    <row r="1705" spans="1:27" x14ac:dyDescent="0.3">
      <c r="A1705" s="47"/>
      <c r="B1705" s="47"/>
      <c r="R1705" s="47"/>
      <c r="X1705" s="49"/>
      <c r="Y1705" s="49"/>
      <c r="Z1705" s="49"/>
      <c r="AA1705" s="49"/>
    </row>
    <row r="1706" spans="1:27" x14ac:dyDescent="0.3">
      <c r="A1706" s="47"/>
      <c r="B1706" s="47"/>
      <c r="R1706" s="47"/>
      <c r="X1706" s="49"/>
      <c r="Y1706" s="49"/>
      <c r="Z1706" s="49"/>
      <c r="AA1706" s="49"/>
    </row>
    <row r="1707" spans="1:27" x14ac:dyDescent="0.3">
      <c r="A1707" s="47"/>
      <c r="B1707" s="47"/>
      <c r="R1707" s="47"/>
      <c r="X1707" s="49"/>
      <c r="Y1707" s="49"/>
      <c r="Z1707" s="49"/>
      <c r="AA1707" s="49"/>
    </row>
    <row r="1708" spans="1:27" x14ac:dyDescent="0.3">
      <c r="A1708" s="47"/>
      <c r="B1708" s="47"/>
      <c r="R1708" s="47"/>
      <c r="X1708" s="49"/>
      <c r="Y1708" s="49"/>
      <c r="Z1708" s="49"/>
      <c r="AA1708" s="49"/>
    </row>
    <row r="1709" spans="1:27" x14ac:dyDescent="0.3">
      <c r="A1709" s="47"/>
      <c r="B1709" s="47"/>
      <c r="R1709" s="47"/>
      <c r="X1709" s="49"/>
      <c r="Y1709" s="49"/>
      <c r="Z1709" s="49"/>
      <c r="AA1709" s="49"/>
    </row>
    <row r="1710" spans="1:27" x14ac:dyDescent="0.3">
      <c r="A1710" s="47"/>
      <c r="B1710" s="47"/>
      <c r="R1710" s="47"/>
      <c r="X1710" s="49"/>
      <c r="Y1710" s="49"/>
      <c r="Z1710" s="49"/>
      <c r="AA1710" s="49"/>
    </row>
    <row r="1711" spans="1:27" x14ac:dyDescent="0.3">
      <c r="A1711" s="47"/>
      <c r="B1711" s="47"/>
      <c r="R1711" s="47"/>
      <c r="X1711" s="49"/>
      <c r="Y1711" s="49"/>
      <c r="Z1711" s="49"/>
      <c r="AA1711" s="49"/>
    </row>
    <row r="1712" spans="1:27" x14ac:dyDescent="0.3">
      <c r="A1712" s="47"/>
      <c r="B1712" s="47"/>
      <c r="R1712" s="47"/>
      <c r="X1712" s="49"/>
      <c r="Y1712" s="49"/>
      <c r="Z1712" s="49"/>
      <c r="AA1712" s="49"/>
    </row>
    <row r="1713" spans="1:27" x14ac:dyDescent="0.3">
      <c r="A1713" s="47"/>
      <c r="B1713" s="47"/>
      <c r="R1713" s="47"/>
      <c r="X1713" s="49"/>
      <c r="Y1713" s="49"/>
      <c r="Z1713" s="49"/>
      <c r="AA1713" s="49"/>
    </row>
    <row r="1714" spans="1:27" x14ac:dyDescent="0.3">
      <c r="A1714" s="47"/>
      <c r="B1714" s="47"/>
      <c r="R1714" s="47"/>
      <c r="X1714" s="49"/>
      <c r="Y1714" s="49"/>
      <c r="Z1714" s="49"/>
      <c r="AA1714" s="49"/>
    </row>
    <row r="1715" spans="1:27" x14ac:dyDescent="0.3">
      <c r="A1715" s="47"/>
      <c r="B1715" s="47"/>
      <c r="R1715" s="47"/>
      <c r="X1715" s="49"/>
      <c r="Y1715" s="49"/>
      <c r="Z1715" s="49"/>
      <c r="AA1715" s="49"/>
    </row>
    <row r="1716" spans="1:27" x14ac:dyDescent="0.3">
      <c r="A1716" s="47"/>
      <c r="B1716" s="47"/>
      <c r="R1716" s="47"/>
      <c r="X1716" s="49"/>
      <c r="Y1716" s="49"/>
      <c r="Z1716" s="49"/>
      <c r="AA1716" s="49"/>
    </row>
    <row r="1717" spans="1:27" x14ac:dyDescent="0.3">
      <c r="A1717" s="47"/>
      <c r="B1717" s="47"/>
      <c r="R1717" s="47"/>
      <c r="X1717" s="49"/>
      <c r="Y1717" s="49"/>
      <c r="Z1717" s="49"/>
      <c r="AA1717" s="49"/>
    </row>
    <row r="1718" spans="1:27" x14ac:dyDescent="0.3">
      <c r="A1718" s="47"/>
      <c r="B1718" s="47"/>
      <c r="R1718" s="47"/>
      <c r="X1718" s="49"/>
      <c r="Y1718" s="49"/>
      <c r="Z1718" s="49"/>
      <c r="AA1718" s="49"/>
    </row>
    <row r="1719" spans="1:27" x14ac:dyDescent="0.3">
      <c r="A1719" s="47"/>
      <c r="B1719" s="47"/>
      <c r="R1719" s="47"/>
      <c r="X1719" s="49"/>
      <c r="Y1719" s="49"/>
      <c r="Z1719" s="49"/>
      <c r="AA1719" s="49"/>
    </row>
    <row r="1720" spans="1:27" x14ac:dyDescent="0.3">
      <c r="A1720" s="47"/>
      <c r="B1720" s="47"/>
      <c r="R1720" s="47"/>
      <c r="X1720" s="49"/>
      <c r="Y1720" s="49"/>
      <c r="Z1720" s="49"/>
      <c r="AA1720" s="49"/>
    </row>
    <row r="1721" spans="1:27" x14ac:dyDescent="0.3">
      <c r="A1721" s="47"/>
      <c r="B1721" s="47"/>
      <c r="R1721" s="47"/>
      <c r="X1721" s="49"/>
      <c r="Y1721" s="49"/>
      <c r="Z1721" s="49"/>
      <c r="AA1721" s="49"/>
    </row>
    <row r="1722" spans="1:27" x14ac:dyDescent="0.3">
      <c r="A1722" s="47"/>
      <c r="B1722" s="47"/>
      <c r="R1722" s="47"/>
      <c r="X1722" s="49"/>
      <c r="Y1722" s="49"/>
      <c r="Z1722" s="49"/>
      <c r="AA1722" s="49"/>
    </row>
    <row r="1723" spans="1:27" x14ac:dyDescent="0.3">
      <c r="A1723" s="47"/>
      <c r="B1723" s="47"/>
      <c r="R1723" s="47"/>
      <c r="X1723" s="49"/>
      <c r="Y1723" s="49"/>
      <c r="Z1723" s="49"/>
      <c r="AA1723" s="49"/>
    </row>
    <row r="1724" spans="1:27" x14ac:dyDescent="0.3">
      <c r="A1724" s="47"/>
      <c r="B1724" s="47"/>
      <c r="R1724" s="47"/>
      <c r="X1724" s="49"/>
      <c r="Y1724" s="49"/>
      <c r="Z1724" s="49"/>
      <c r="AA1724" s="49"/>
    </row>
    <row r="1725" spans="1:27" x14ac:dyDescent="0.3">
      <c r="A1725" s="47"/>
      <c r="B1725" s="47"/>
      <c r="R1725" s="47"/>
      <c r="X1725" s="49"/>
      <c r="Y1725" s="49"/>
      <c r="Z1725" s="49"/>
      <c r="AA1725" s="49"/>
    </row>
    <row r="1726" spans="1:27" x14ac:dyDescent="0.3">
      <c r="A1726" s="47"/>
      <c r="B1726" s="47"/>
      <c r="R1726" s="47"/>
      <c r="X1726" s="49"/>
      <c r="Y1726" s="49"/>
      <c r="Z1726" s="49"/>
      <c r="AA1726" s="49"/>
    </row>
    <row r="1727" spans="1:27" x14ac:dyDescent="0.3">
      <c r="A1727" s="47"/>
      <c r="B1727" s="47"/>
      <c r="R1727" s="47"/>
      <c r="X1727" s="49"/>
      <c r="Y1727" s="49"/>
      <c r="Z1727" s="49"/>
      <c r="AA1727" s="49"/>
    </row>
    <row r="1728" spans="1:27" x14ac:dyDescent="0.3">
      <c r="A1728" s="47"/>
      <c r="B1728" s="47"/>
      <c r="R1728" s="47"/>
      <c r="X1728" s="49"/>
      <c r="Y1728" s="49"/>
      <c r="Z1728" s="49"/>
      <c r="AA1728" s="49"/>
    </row>
    <row r="1729" spans="1:27" x14ac:dyDescent="0.3">
      <c r="A1729" s="47"/>
      <c r="B1729" s="47"/>
      <c r="R1729" s="47"/>
      <c r="X1729" s="49"/>
      <c r="Y1729" s="49"/>
      <c r="Z1729" s="49"/>
      <c r="AA1729" s="49"/>
    </row>
    <row r="1730" spans="1:27" x14ac:dyDescent="0.3">
      <c r="A1730" s="47"/>
      <c r="B1730" s="47"/>
      <c r="R1730" s="47"/>
      <c r="X1730" s="49"/>
      <c r="Y1730" s="49"/>
      <c r="Z1730" s="49"/>
      <c r="AA1730" s="49"/>
    </row>
    <row r="1731" spans="1:27" x14ac:dyDescent="0.3">
      <c r="A1731" s="47"/>
      <c r="B1731" s="47"/>
      <c r="R1731" s="47"/>
      <c r="X1731" s="49"/>
      <c r="Y1731" s="49"/>
      <c r="Z1731" s="49"/>
      <c r="AA1731" s="49"/>
    </row>
    <row r="1732" spans="1:27" x14ac:dyDescent="0.3">
      <c r="A1732" s="47"/>
      <c r="B1732" s="47"/>
      <c r="R1732" s="47"/>
      <c r="X1732" s="49"/>
      <c r="Y1732" s="49"/>
      <c r="Z1732" s="49"/>
      <c r="AA1732" s="49"/>
    </row>
    <row r="1733" spans="1:27" x14ac:dyDescent="0.3">
      <c r="A1733" s="47"/>
      <c r="B1733" s="47"/>
      <c r="R1733" s="47"/>
      <c r="X1733" s="49"/>
      <c r="Y1733" s="49"/>
      <c r="Z1733" s="49"/>
      <c r="AA1733" s="49"/>
    </row>
    <row r="1734" spans="1:27" x14ac:dyDescent="0.3">
      <c r="A1734" s="47"/>
      <c r="B1734" s="47"/>
      <c r="R1734" s="47"/>
      <c r="X1734" s="49"/>
      <c r="Y1734" s="49"/>
      <c r="Z1734" s="49"/>
      <c r="AA1734" s="49"/>
    </row>
    <row r="1735" spans="1:27" x14ac:dyDescent="0.3">
      <c r="A1735" s="47"/>
      <c r="B1735" s="47"/>
      <c r="R1735" s="47"/>
      <c r="X1735" s="49"/>
      <c r="Y1735" s="49"/>
      <c r="Z1735" s="49"/>
      <c r="AA1735" s="49"/>
    </row>
    <row r="1736" spans="1:27" x14ac:dyDescent="0.3">
      <c r="A1736" s="47"/>
      <c r="B1736" s="47"/>
      <c r="R1736" s="47"/>
      <c r="X1736" s="49"/>
      <c r="Y1736" s="49"/>
      <c r="Z1736" s="49"/>
      <c r="AA1736" s="49"/>
    </row>
    <row r="1737" spans="1:27" x14ac:dyDescent="0.3">
      <c r="A1737" s="47"/>
      <c r="B1737" s="47"/>
      <c r="R1737" s="47"/>
      <c r="X1737" s="49"/>
      <c r="Y1737" s="49"/>
      <c r="Z1737" s="49"/>
      <c r="AA1737" s="49"/>
    </row>
    <row r="1738" spans="1:27" x14ac:dyDescent="0.3">
      <c r="A1738" s="47"/>
      <c r="B1738" s="47"/>
      <c r="R1738" s="47"/>
      <c r="X1738" s="49"/>
      <c r="Y1738" s="49"/>
      <c r="Z1738" s="49"/>
      <c r="AA1738" s="49"/>
    </row>
    <row r="1739" spans="1:27" x14ac:dyDescent="0.3">
      <c r="A1739" s="47"/>
      <c r="B1739" s="47"/>
      <c r="R1739" s="47"/>
      <c r="X1739" s="49"/>
      <c r="Y1739" s="49"/>
      <c r="Z1739" s="49"/>
      <c r="AA1739" s="49"/>
    </row>
    <row r="1740" spans="1:27" x14ac:dyDescent="0.3">
      <c r="A1740" s="47"/>
      <c r="B1740" s="47"/>
      <c r="R1740" s="47"/>
      <c r="X1740" s="49"/>
      <c r="Y1740" s="49"/>
      <c r="Z1740" s="49"/>
      <c r="AA1740" s="49"/>
    </row>
    <row r="1741" spans="1:27" x14ac:dyDescent="0.3">
      <c r="A1741" s="47"/>
      <c r="B1741" s="47"/>
      <c r="R1741" s="47"/>
      <c r="X1741" s="49"/>
      <c r="Y1741" s="49"/>
      <c r="Z1741" s="49"/>
      <c r="AA1741" s="49"/>
    </row>
    <row r="1742" spans="1:27" x14ac:dyDescent="0.3">
      <c r="A1742" s="47"/>
      <c r="B1742" s="47"/>
      <c r="R1742" s="47"/>
      <c r="X1742" s="49"/>
      <c r="Y1742" s="49"/>
      <c r="Z1742" s="49"/>
      <c r="AA1742" s="49"/>
    </row>
    <row r="1743" spans="1:27" x14ac:dyDescent="0.3">
      <c r="A1743" s="47"/>
      <c r="B1743" s="47"/>
      <c r="R1743" s="47"/>
      <c r="X1743" s="49"/>
      <c r="Y1743" s="49"/>
      <c r="Z1743" s="49"/>
      <c r="AA1743" s="49"/>
    </row>
    <row r="1744" spans="1:27" x14ac:dyDescent="0.3">
      <c r="A1744" s="47"/>
      <c r="B1744" s="47"/>
      <c r="R1744" s="47"/>
      <c r="X1744" s="49"/>
      <c r="Y1744" s="49"/>
      <c r="Z1744" s="49"/>
      <c r="AA1744" s="49"/>
    </row>
    <row r="1745" spans="1:27" x14ac:dyDescent="0.3">
      <c r="A1745" s="47"/>
      <c r="B1745" s="47"/>
      <c r="R1745" s="47"/>
      <c r="X1745" s="49"/>
      <c r="Y1745" s="49"/>
      <c r="Z1745" s="49"/>
      <c r="AA1745" s="49"/>
    </row>
    <row r="1746" spans="1:27" x14ac:dyDescent="0.3">
      <c r="A1746" s="47"/>
      <c r="B1746" s="47"/>
      <c r="R1746" s="47"/>
      <c r="X1746" s="49"/>
      <c r="Y1746" s="49"/>
      <c r="Z1746" s="49"/>
      <c r="AA1746" s="49"/>
    </row>
    <row r="1747" spans="1:27" x14ac:dyDescent="0.3">
      <c r="A1747" s="47"/>
      <c r="B1747" s="47"/>
      <c r="R1747" s="47"/>
      <c r="X1747" s="49"/>
      <c r="Y1747" s="49"/>
      <c r="Z1747" s="49"/>
      <c r="AA1747" s="49"/>
    </row>
    <row r="1748" spans="1:27" x14ac:dyDescent="0.3">
      <c r="A1748" s="47"/>
      <c r="B1748" s="47"/>
      <c r="R1748" s="47"/>
      <c r="X1748" s="49"/>
      <c r="Y1748" s="49"/>
      <c r="Z1748" s="49"/>
      <c r="AA1748" s="49"/>
    </row>
    <row r="1749" spans="1:27" x14ac:dyDescent="0.3">
      <c r="A1749" s="47"/>
      <c r="B1749" s="47"/>
      <c r="R1749" s="47"/>
      <c r="X1749" s="49"/>
      <c r="Y1749" s="49"/>
      <c r="Z1749" s="49"/>
      <c r="AA1749" s="49"/>
    </row>
    <row r="1750" spans="1:27" x14ac:dyDescent="0.3">
      <c r="A1750" s="47"/>
      <c r="B1750" s="47"/>
      <c r="R1750" s="47"/>
      <c r="X1750" s="49"/>
      <c r="Y1750" s="49"/>
      <c r="Z1750" s="49"/>
      <c r="AA1750" s="49"/>
    </row>
    <row r="1751" spans="1:27" x14ac:dyDescent="0.3">
      <c r="A1751" s="47"/>
      <c r="B1751" s="47"/>
      <c r="R1751" s="47"/>
      <c r="X1751" s="49"/>
      <c r="Y1751" s="49"/>
      <c r="Z1751" s="49"/>
      <c r="AA1751" s="49"/>
    </row>
    <row r="1752" spans="1:27" x14ac:dyDescent="0.3">
      <c r="A1752" s="47"/>
      <c r="B1752" s="47"/>
      <c r="R1752" s="47"/>
      <c r="X1752" s="49"/>
      <c r="Y1752" s="49"/>
      <c r="Z1752" s="49"/>
      <c r="AA1752" s="49"/>
    </row>
    <row r="1753" spans="1:27" x14ac:dyDescent="0.3">
      <c r="A1753" s="47"/>
      <c r="B1753" s="47"/>
      <c r="R1753" s="47"/>
      <c r="X1753" s="49"/>
      <c r="Y1753" s="49"/>
      <c r="Z1753" s="49"/>
      <c r="AA1753" s="49"/>
    </row>
    <row r="1754" spans="1:27" x14ac:dyDescent="0.3">
      <c r="A1754" s="47"/>
      <c r="B1754" s="47"/>
      <c r="R1754" s="47"/>
      <c r="X1754" s="49"/>
      <c r="Y1754" s="49"/>
      <c r="Z1754" s="49"/>
      <c r="AA1754" s="49"/>
    </row>
    <row r="1755" spans="1:27" x14ac:dyDescent="0.3">
      <c r="A1755" s="47"/>
      <c r="B1755" s="47"/>
      <c r="R1755" s="47"/>
      <c r="X1755" s="49"/>
      <c r="Y1755" s="49"/>
      <c r="Z1755" s="49"/>
      <c r="AA1755" s="49"/>
    </row>
    <row r="1756" spans="1:27" x14ac:dyDescent="0.3">
      <c r="A1756" s="47"/>
      <c r="B1756" s="47"/>
      <c r="R1756" s="47"/>
      <c r="X1756" s="49"/>
      <c r="Y1756" s="49"/>
      <c r="Z1756" s="49"/>
      <c r="AA1756" s="49"/>
    </row>
    <row r="1757" spans="1:27" x14ac:dyDescent="0.3">
      <c r="A1757" s="47"/>
      <c r="B1757" s="47"/>
      <c r="R1757" s="47"/>
      <c r="X1757" s="49"/>
      <c r="Y1757" s="49"/>
      <c r="Z1757" s="49"/>
      <c r="AA1757" s="49"/>
    </row>
    <row r="1758" spans="1:27" x14ac:dyDescent="0.3">
      <c r="A1758" s="47"/>
      <c r="B1758" s="47"/>
      <c r="R1758" s="47"/>
      <c r="X1758" s="49"/>
      <c r="Y1758" s="49"/>
      <c r="Z1758" s="49"/>
      <c r="AA1758" s="49"/>
    </row>
    <row r="1759" spans="1:27" x14ac:dyDescent="0.3">
      <c r="A1759" s="47"/>
      <c r="B1759" s="47"/>
      <c r="R1759" s="47"/>
      <c r="X1759" s="49"/>
      <c r="Y1759" s="49"/>
      <c r="Z1759" s="49"/>
      <c r="AA1759" s="49"/>
    </row>
    <row r="1760" spans="1:27" x14ac:dyDescent="0.3">
      <c r="A1760" s="47"/>
      <c r="B1760" s="47"/>
      <c r="R1760" s="47"/>
      <c r="X1760" s="49"/>
      <c r="Y1760" s="49"/>
      <c r="Z1760" s="49"/>
      <c r="AA1760" s="49"/>
    </row>
    <row r="1761" spans="1:27" x14ac:dyDescent="0.3">
      <c r="A1761" s="47"/>
      <c r="B1761" s="47"/>
      <c r="R1761" s="47"/>
      <c r="X1761" s="49"/>
      <c r="Y1761" s="49"/>
      <c r="Z1761" s="49"/>
      <c r="AA1761" s="49"/>
    </row>
    <row r="1762" spans="1:27" x14ac:dyDescent="0.3">
      <c r="A1762" s="47"/>
      <c r="B1762" s="47"/>
      <c r="R1762" s="47"/>
      <c r="X1762" s="49"/>
      <c r="Y1762" s="49"/>
      <c r="Z1762" s="49"/>
      <c r="AA1762" s="49"/>
    </row>
    <row r="1763" spans="1:27" x14ac:dyDescent="0.3">
      <c r="A1763" s="47"/>
      <c r="B1763" s="47"/>
      <c r="R1763" s="47"/>
      <c r="X1763" s="49"/>
      <c r="Y1763" s="49"/>
      <c r="Z1763" s="49"/>
      <c r="AA1763" s="49"/>
    </row>
    <row r="1764" spans="1:27" x14ac:dyDescent="0.3">
      <c r="A1764" s="47"/>
      <c r="B1764" s="47"/>
      <c r="R1764" s="47"/>
      <c r="X1764" s="49"/>
      <c r="Y1764" s="49"/>
      <c r="Z1764" s="49"/>
      <c r="AA1764" s="49"/>
    </row>
    <row r="1765" spans="1:27" x14ac:dyDescent="0.3">
      <c r="A1765" s="47"/>
      <c r="B1765" s="47"/>
      <c r="R1765" s="47"/>
      <c r="X1765" s="49"/>
      <c r="Y1765" s="49"/>
      <c r="Z1765" s="49"/>
      <c r="AA1765" s="49"/>
    </row>
    <row r="1766" spans="1:27" x14ac:dyDescent="0.3">
      <c r="A1766" s="47"/>
      <c r="B1766" s="47"/>
      <c r="R1766" s="47"/>
      <c r="X1766" s="49"/>
      <c r="Y1766" s="49"/>
      <c r="Z1766" s="49"/>
      <c r="AA1766" s="49"/>
    </row>
    <row r="1767" spans="1:27" x14ac:dyDescent="0.3">
      <c r="A1767" s="47"/>
      <c r="B1767" s="47"/>
      <c r="R1767" s="47"/>
      <c r="X1767" s="49"/>
      <c r="Y1767" s="49"/>
      <c r="Z1767" s="49"/>
      <c r="AA1767" s="49"/>
    </row>
    <row r="1768" spans="1:27" x14ac:dyDescent="0.3">
      <c r="A1768" s="47"/>
      <c r="B1768" s="47"/>
      <c r="R1768" s="47"/>
      <c r="X1768" s="49"/>
      <c r="Y1768" s="49"/>
      <c r="Z1768" s="49"/>
      <c r="AA1768" s="49"/>
    </row>
    <row r="1769" spans="1:27" x14ac:dyDescent="0.3">
      <c r="A1769" s="47"/>
      <c r="B1769" s="47"/>
      <c r="R1769" s="47"/>
      <c r="X1769" s="49"/>
      <c r="Y1769" s="49"/>
      <c r="Z1769" s="49"/>
      <c r="AA1769" s="49"/>
    </row>
    <row r="1770" spans="1:27" x14ac:dyDescent="0.3">
      <c r="A1770" s="47"/>
      <c r="B1770" s="47"/>
      <c r="R1770" s="47"/>
      <c r="X1770" s="49"/>
      <c r="Y1770" s="49"/>
      <c r="Z1770" s="49"/>
      <c r="AA1770" s="49"/>
    </row>
    <row r="1771" spans="1:27" x14ac:dyDescent="0.3">
      <c r="A1771" s="47"/>
      <c r="B1771" s="47"/>
      <c r="R1771" s="47"/>
      <c r="X1771" s="49"/>
      <c r="Y1771" s="49"/>
      <c r="Z1771" s="49"/>
      <c r="AA1771" s="49"/>
    </row>
    <row r="1772" spans="1:27" x14ac:dyDescent="0.3">
      <c r="A1772" s="47"/>
      <c r="B1772" s="47"/>
      <c r="R1772" s="47"/>
      <c r="X1772" s="49"/>
      <c r="Y1772" s="49"/>
      <c r="Z1772" s="49"/>
      <c r="AA1772" s="49"/>
    </row>
    <row r="1773" spans="1:27" x14ac:dyDescent="0.3">
      <c r="A1773" s="47"/>
      <c r="B1773" s="47"/>
      <c r="R1773" s="47"/>
      <c r="X1773" s="49"/>
      <c r="Y1773" s="49"/>
      <c r="Z1773" s="49"/>
      <c r="AA1773" s="49"/>
    </row>
    <row r="1774" spans="1:27" x14ac:dyDescent="0.3">
      <c r="A1774" s="47"/>
      <c r="B1774" s="47"/>
      <c r="R1774" s="47"/>
      <c r="X1774" s="49"/>
      <c r="Y1774" s="49"/>
      <c r="Z1774" s="49"/>
      <c r="AA1774" s="49"/>
    </row>
    <row r="1775" spans="1:27" x14ac:dyDescent="0.3">
      <c r="A1775" s="47"/>
      <c r="B1775" s="47"/>
      <c r="R1775" s="47"/>
      <c r="X1775" s="49"/>
      <c r="Y1775" s="49"/>
      <c r="Z1775" s="49"/>
      <c r="AA1775" s="49"/>
    </row>
    <row r="1776" spans="1:27" x14ac:dyDescent="0.3">
      <c r="A1776" s="47"/>
      <c r="B1776" s="47"/>
      <c r="R1776" s="47"/>
      <c r="X1776" s="49"/>
      <c r="Y1776" s="49"/>
      <c r="Z1776" s="49"/>
      <c r="AA1776" s="49"/>
    </row>
    <row r="1777" spans="1:27" x14ac:dyDescent="0.3">
      <c r="A1777" s="47"/>
      <c r="B1777" s="47"/>
      <c r="R1777" s="47"/>
      <c r="X1777" s="49"/>
      <c r="Y1777" s="49"/>
      <c r="Z1777" s="49"/>
      <c r="AA1777" s="49"/>
    </row>
    <row r="1778" spans="1:27" x14ac:dyDescent="0.3">
      <c r="A1778" s="47"/>
      <c r="B1778" s="47"/>
      <c r="R1778" s="47"/>
      <c r="X1778" s="49"/>
      <c r="Y1778" s="49"/>
      <c r="Z1778" s="49"/>
      <c r="AA1778" s="49"/>
    </row>
    <row r="1779" spans="1:27" x14ac:dyDescent="0.3">
      <c r="A1779" s="47"/>
      <c r="B1779" s="47"/>
      <c r="R1779" s="47"/>
      <c r="X1779" s="49"/>
      <c r="Y1779" s="49"/>
      <c r="Z1779" s="49"/>
      <c r="AA1779" s="49"/>
    </row>
    <row r="1780" spans="1:27" x14ac:dyDescent="0.3">
      <c r="A1780" s="47"/>
      <c r="B1780" s="47"/>
      <c r="R1780" s="47"/>
      <c r="X1780" s="49"/>
      <c r="Y1780" s="49"/>
      <c r="Z1780" s="49"/>
      <c r="AA1780" s="49"/>
    </row>
    <row r="1781" spans="1:27" x14ac:dyDescent="0.3">
      <c r="A1781" s="47"/>
      <c r="B1781" s="47"/>
      <c r="R1781" s="47"/>
      <c r="X1781" s="49"/>
      <c r="Y1781" s="49"/>
      <c r="Z1781" s="49"/>
      <c r="AA1781" s="49"/>
    </row>
    <row r="1782" spans="1:27" x14ac:dyDescent="0.3">
      <c r="A1782" s="47"/>
      <c r="B1782" s="47"/>
      <c r="R1782" s="47"/>
      <c r="X1782" s="49"/>
      <c r="Y1782" s="49"/>
      <c r="Z1782" s="49"/>
      <c r="AA1782" s="49"/>
    </row>
    <row r="1783" spans="1:27" x14ac:dyDescent="0.3">
      <c r="A1783" s="47"/>
      <c r="B1783" s="47"/>
      <c r="R1783" s="47"/>
      <c r="X1783" s="49"/>
      <c r="Y1783" s="49"/>
      <c r="Z1783" s="49"/>
      <c r="AA1783" s="49"/>
    </row>
    <row r="1784" spans="1:27" x14ac:dyDescent="0.3">
      <c r="A1784" s="47"/>
      <c r="B1784" s="47"/>
      <c r="R1784" s="47"/>
      <c r="X1784" s="49"/>
      <c r="Y1784" s="49"/>
      <c r="Z1784" s="49"/>
      <c r="AA1784" s="49"/>
    </row>
    <row r="1785" spans="1:27" x14ac:dyDescent="0.3">
      <c r="A1785" s="47"/>
      <c r="B1785" s="47"/>
      <c r="R1785" s="47"/>
      <c r="X1785" s="49"/>
      <c r="Y1785" s="49"/>
      <c r="Z1785" s="49"/>
      <c r="AA1785" s="49"/>
    </row>
    <row r="1786" spans="1:27" x14ac:dyDescent="0.3">
      <c r="A1786" s="47"/>
      <c r="B1786" s="47"/>
      <c r="R1786" s="47"/>
      <c r="X1786" s="49"/>
      <c r="Y1786" s="49"/>
      <c r="Z1786" s="49"/>
      <c r="AA1786" s="49"/>
    </row>
    <row r="1787" spans="1:27" x14ac:dyDescent="0.3">
      <c r="A1787" s="47"/>
      <c r="B1787" s="47"/>
      <c r="R1787" s="47"/>
      <c r="X1787" s="49"/>
      <c r="Y1787" s="49"/>
      <c r="Z1787" s="49"/>
      <c r="AA1787" s="49"/>
    </row>
    <row r="1788" spans="1:27" x14ac:dyDescent="0.3">
      <c r="A1788" s="47"/>
      <c r="B1788" s="47"/>
      <c r="R1788" s="47"/>
      <c r="X1788" s="49"/>
      <c r="Y1788" s="49"/>
      <c r="Z1788" s="49"/>
      <c r="AA1788" s="49"/>
    </row>
    <row r="1789" spans="1:27" x14ac:dyDescent="0.3">
      <c r="A1789" s="47"/>
      <c r="B1789" s="47"/>
      <c r="R1789" s="47"/>
      <c r="X1789" s="49"/>
      <c r="Y1789" s="49"/>
      <c r="Z1789" s="49"/>
      <c r="AA1789" s="49"/>
    </row>
    <row r="1790" spans="1:27" x14ac:dyDescent="0.3">
      <c r="A1790" s="47"/>
      <c r="B1790" s="47"/>
      <c r="R1790" s="47"/>
      <c r="X1790" s="49"/>
      <c r="Y1790" s="49"/>
      <c r="Z1790" s="49"/>
      <c r="AA1790" s="49"/>
    </row>
    <row r="1791" spans="1:27" x14ac:dyDescent="0.3">
      <c r="A1791" s="47"/>
      <c r="B1791" s="47"/>
      <c r="R1791" s="47"/>
      <c r="X1791" s="49"/>
      <c r="Y1791" s="49"/>
      <c r="Z1791" s="49"/>
      <c r="AA1791" s="49"/>
    </row>
    <row r="1792" spans="1:27" x14ac:dyDescent="0.3">
      <c r="A1792" s="47"/>
      <c r="B1792" s="47"/>
      <c r="R1792" s="47"/>
      <c r="X1792" s="49"/>
      <c r="Y1792" s="49"/>
      <c r="Z1792" s="49"/>
      <c r="AA1792" s="49"/>
    </row>
    <row r="1793" spans="1:27" x14ac:dyDescent="0.3">
      <c r="A1793" s="47"/>
      <c r="B1793" s="47"/>
      <c r="R1793" s="47"/>
      <c r="X1793" s="49"/>
      <c r="Y1793" s="49"/>
      <c r="Z1793" s="49"/>
      <c r="AA1793" s="49"/>
    </row>
    <row r="1794" spans="1:27" x14ac:dyDescent="0.3">
      <c r="A1794" s="47"/>
      <c r="B1794" s="47"/>
      <c r="R1794" s="47"/>
      <c r="X1794" s="49"/>
      <c r="Y1794" s="49"/>
      <c r="Z1794" s="49"/>
      <c r="AA1794" s="49"/>
    </row>
    <row r="1795" spans="1:27" x14ac:dyDescent="0.3">
      <c r="A1795" s="47"/>
      <c r="B1795" s="47"/>
      <c r="R1795" s="47"/>
      <c r="X1795" s="49"/>
      <c r="Y1795" s="49"/>
      <c r="Z1795" s="49"/>
      <c r="AA1795" s="49"/>
    </row>
    <row r="1796" spans="1:27" x14ac:dyDescent="0.3">
      <c r="A1796" s="47"/>
      <c r="B1796" s="47"/>
      <c r="R1796" s="47"/>
      <c r="X1796" s="49"/>
      <c r="Y1796" s="49"/>
      <c r="Z1796" s="49"/>
      <c r="AA1796" s="49"/>
    </row>
    <row r="1797" spans="1:27" x14ac:dyDescent="0.3">
      <c r="A1797" s="47"/>
      <c r="B1797" s="47"/>
      <c r="R1797" s="47"/>
      <c r="X1797" s="49"/>
      <c r="Y1797" s="49"/>
      <c r="Z1797" s="49"/>
      <c r="AA1797" s="49"/>
    </row>
    <row r="1798" spans="1:27" x14ac:dyDescent="0.3">
      <c r="A1798" s="47"/>
      <c r="B1798" s="47"/>
      <c r="R1798" s="47"/>
      <c r="X1798" s="49"/>
      <c r="Y1798" s="49"/>
      <c r="Z1798" s="49"/>
      <c r="AA1798" s="49"/>
    </row>
    <row r="1799" spans="1:27" x14ac:dyDescent="0.3">
      <c r="A1799" s="47"/>
      <c r="B1799" s="47"/>
      <c r="R1799" s="47"/>
      <c r="X1799" s="49"/>
      <c r="Y1799" s="49"/>
      <c r="Z1799" s="49"/>
      <c r="AA1799" s="49"/>
    </row>
    <row r="1800" spans="1:27" x14ac:dyDescent="0.3">
      <c r="A1800" s="47"/>
      <c r="B1800" s="47"/>
      <c r="R1800" s="47"/>
      <c r="X1800" s="49"/>
      <c r="Y1800" s="49"/>
      <c r="Z1800" s="49"/>
      <c r="AA1800" s="49"/>
    </row>
    <row r="1801" spans="1:27" x14ac:dyDescent="0.3">
      <c r="A1801" s="47"/>
      <c r="B1801" s="47"/>
      <c r="R1801" s="47"/>
      <c r="X1801" s="49"/>
      <c r="Y1801" s="49"/>
      <c r="Z1801" s="49"/>
      <c r="AA1801" s="49"/>
    </row>
    <row r="1802" spans="1:27" x14ac:dyDescent="0.3">
      <c r="A1802" s="47"/>
      <c r="B1802" s="47"/>
      <c r="R1802" s="47"/>
      <c r="X1802" s="49"/>
      <c r="Y1802" s="49"/>
      <c r="Z1802" s="49"/>
      <c r="AA1802" s="49"/>
    </row>
    <row r="1803" spans="1:27" x14ac:dyDescent="0.3">
      <c r="A1803" s="47"/>
      <c r="B1803" s="47"/>
      <c r="R1803" s="47"/>
      <c r="X1803" s="49"/>
      <c r="Y1803" s="49"/>
      <c r="Z1803" s="49"/>
      <c r="AA1803" s="49"/>
    </row>
    <row r="1804" spans="1:27" x14ac:dyDescent="0.3">
      <c r="A1804" s="47"/>
      <c r="B1804" s="47"/>
      <c r="R1804" s="47"/>
      <c r="X1804" s="49"/>
      <c r="Y1804" s="49"/>
      <c r="Z1804" s="49"/>
      <c r="AA1804" s="49"/>
    </row>
    <row r="1805" spans="1:27" x14ac:dyDescent="0.3">
      <c r="A1805" s="47"/>
      <c r="B1805" s="47"/>
      <c r="R1805" s="47"/>
      <c r="X1805" s="49"/>
      <c r="Y1805" s="49"/>
      <c r="Z1805" s="49"/>
      <c r="AA1805" s="49"/>
    </row>
    <row r="1806" spans="1:27" x14ac:dyDescent="0.3">
      <c r="A1806" s="47"/>
      <c r="B1806" s="47"/>
      <c r="R1806" s="47"/>
      <c r="X1806" s="49"/>
      <c r="Y1806" s="49"/>
      <c r="Z1806" s="49"/>
      <c r="AA1806" s="49"/>
    </row>
    <row r="1807" spans="1:27" x14ac:dyDescent="0.3">
      <c r="A1807" s="47"/>
      <c r="B1807" s="47"/>
      <c r="R1807" s="47"/>
      <c r="X1807" s="49"/>
      <c r="Y1807" s="49"/>
      <c r="Z1807" s="49"/>
      <c r="AA1807" s="49"/>
    </row>
    <row r="1808" spans="1:27" x14ac:dyDescent="0.3">
      <c r="A1808" s="47"/>
      <c r="B1808" s="47"/>
      <c r="R1808" s="47"/>
      <c r="X1808" s="49"/>
      <c r="Y1808" s="49"/>
      <c r="Z1808" s="49"/>
      <c r="AA1808" s="49"/>
    </row>
    <row r="1809" spans="1:27" x14ac:dyDescent="0.3">
      <c r="A1809" s="47"/>
      <c r="B1809" s="47"/>
      <c r="R1809" s="47"/>
      <c r="X1809" s="49"/>
      <c r="Y1809" s="49"/>
      <c r="Z1809" s="49"/>
      <c r="AA1809" s="49"/>
    </row>
    <row r="1810" spans="1:27" x14ac:dyDescent="0.3">
      <c r="A1810" s="47"/>
      <c r="B1810" s="47"/>
      <c r="R1810" s="47"/>
      <c r="X1810" s="49"/>
      <c r="Y1810" s="49"/>
      <c r="Z1810" s="49"/>
      <c r="AA1810" s="49"/>
    </row>
    <row r="1811" spans="1:27" x14ac:dyDescent="0.3">
      <c r="A1811" s="47"/>
      <c r="B1811" s="47"/>
      <c r="R1811" s="47"/>
      <c r="X1811" s="49"/>
      <c r="Y1811" s="49"/>
      <c r="Z1811" s="49"/>
      <c r="AA1811" s="49"/>
    </row>
    <row r="1812" spans="1:27" x14ac:dyDescent="0.3">
      <c r="A1812" s="47"/>
      <c r="B1812" s="47"/>
      <c r="R1812" s="47"/>
      <c r="X1812" s="49"/>
      <c r="Y1812" s="49"/>
      <c r="Z1812" s="49"/>
      <c r="AA1812" s="49"/>
    </row>
    <row r="1813" spans="1:27" x14ac:dyDescent="0.3">
      <c r="A1813" s="47"/>
      <c r="B1813" s="47"/>
      <c r="R1813" s="47"/>
      <c r="X1813" s="49"/>
      <c r="Y1813" s="49"/>
      <c r="Z1813" s="49"/>
      <c r="AA1813" s="49"/>
    </row>
    <row r="1814" spans="1:27" x14ac:dyDescent="0.3">
      <c r="A1814" s="47"/>
      <c r="B1814" s="47"/>
      <c r="R1814" s="47"/>
      <c r="X1814" s="49"/>
      <c r="Y1814" s="49"/>
      <c r="Z1814" s="49"/>
      <c r="AA1814" s="49"/>
    </row>
    <row r="1815" spans="1:27" x14ac:dyDescent="0.3">
      <c r="A1815" s="47"/>
      <c r="B1815" s="47"/>
      <c r="R1815" s="47"/>
      <c r="X1815" s="49"/>
      <c r="Y1815" s="49"/>
      <c r="Z1815" s="49"/>
      <c r="AA1815" s="49"/>
    </row>
    <row r="1816" spans="1:27" x14ac:dyDescent="0.3">
      <c r="A1816" s="47"/>
      <c r="B1816" s="47"/>
      <c r="R1816" s="47"/>
      <c r="X1816" s="49"/>
      <c r="Y1816" s="49"/>
      <c r="Z1816" s="49"/>
      <c r="AA1816" s="49"/>
    </row>
    <row r="1817" spans="1:27" x14ac:dyDescent="0.3">
      <c r="A1817" s="47"/>
      <c r="B1817" s="47"/>
      <c r="R1817" s="47"/>
      <c r="X1817" s="49"/>
      <c r="Y1817" s="49"/>
      <c r="Z1817" s="49"/>
      <c r="AA1817" s="49"/>
    </row>
    <row r="1818" spans="1:27" x14ac:dyDescent="0.3">
      <c r="A1818" s="47"/>
      <c r="B1818" s="47"/>
      <c r="R1818" s="47"/>
      <c r="X1818" s="49"/>
      <c r="Y1818" s="49"/>
      <c r="Z1818" s="49"/>
      <c r="AA1818" s="49"/>
    </row>
    <row r="1819" spans="1:27" x14ac:dyDescent="0.3">
      <c r="A1819" s="47"/>
      <c r="B1819" s="47"/>
      <c r="R1819" s="47"/>
      <c r="X1819" s="49"/>
      <c r="Y1819" s="49"/>
      <c r="Z1819" s="49"/>
      <c r="AA1819" s="49"/>
    </row>
    <row r="1820" spans="1:27" x14ac:dyDescent="0.3">
      <c r="A1820" s="47"/>
      <c r="B1820" s="47"/>
      <c r="R1820" s="47"/>
      <c r="X1820" s="49"/>
      <c r="Y1820" s="49"/>
      <c r="Z1820" s="49"/>
      <c r="AA1820" s="49"/>
    </row>
    <row r="1821" spans="1:27" x14ac:dyDescent="0.3">
      <c r="A1821" s="47"/>
      <c r="B1821" s="47"/>
      <c r="R1821" s="47"/>
      <c r="X1821" s="49"/>
      <c r="Y1821" s="49"/>
      <c r="Z1821" s="49"/>
      <c r="AA1821" s="49"/>
    </row>
    <row r="1822" spans="1:27" x14ac:dyDescent="0.3">
      <c r="A1822" s="47"/>
      <c r="B1822" s="47"/>
      <c r="R1822" s="47"/>
      <c r="X1822" s="49"/>
      <c r="Y1822" s="49"/>
      <c r="Z1822" s="49"/>
      <c r="AA1822" s="49"/>
    </row>
    <row r="1823" spans="1:27" x14ac:dyDescent="0.3">
      <c r="A1823" s="47"/>
      <c r="B1823" s="47"/>
      <c r="R1823" s="47"/>
      <c r="X1823" s="49"/>
      <c r="Y1823" s="49"/>
      <c r="Z1823" s="49"/>
      <c r="AA1823" s="49"/>
    </row>
    <row r="1824" spans="1:27" x14ac:dyDescent="0.3">
      <c r="A1824" s="47"/>
      <c r="B1824" s="47"/>
      <c r="R1824" s="47"/>
      <c r="X1824" s="49"/>
      <c r="Y1824" s="49"/>
      <c r="Z1824" s="49"/>
      <c r="AA1824" s="49"/>
    </row>
    <row r="1825" spans="1:27" x14ac:dyDescent="0.3">
      <c r="A1825" s="47"/>
      <c r="B1825" s="47"/>
      <c r="R1825" s="47"/>
      <c r="X1825" s="49"/>
      <c r="Y1825" s="49"/>
      <c r="Z1825" s="49"/>
      <c r="AA1825" s="49"/>
    </row>
    <row r="1826" spans="1:27" x14ac:dyDescent="0.3">
      <c r="A1826" s="47"/>
      <c r="B1826" s="47"/>
      <c r="R1826" s="47"/>
      <c r="X1826" s="49"/>
      <c r="Y1826" s="49"/>
      <c r="Z1826" s="49"/>
      <c r="AA1826" s="49"/>
    </row>
    <row r="1827" spans="1:27" x14ac:dyDescent="0.3">
      <c r="A1827" s="47"/>
      <c r="B1827" s="47"/>
      <c r="R1827" s="47"/>
      <c r="X1827" s="49"/>
      <c r="Y1827" s="49"/>
      <c r="Z1827" s="49"/>
      <c r="AA1827" s="49"/>
    </row>
    <row r="1828" spans="1:27" x14ac:dyDescent="0.3">
      <c r="A1828" s="47"/>
      <c r="B1828" s="47"/>
      <c r="R1828" s="47"/>
      <c r="X1828" s="49"/>
      <c r="Y1828" s="49"/>
      <c r="Z1828" s="49"/>
      <c r="AA1828" s="49"/>
    </row>
    <row r="1829" spans="1:27" x14ac:dyDescent="0.3">
      <c r="A1829" s="47"/>
      <c r="B1829" s="47"/>
      <c r="R1829" s="47"/>
      <c r="X1829" s="49"/>
      <c r="Y1829" s="49"/>
      <c r="Z1829" s="49"/>
      <c r="AA1829" s="49"/>
    </row>
    <row r="1830" spans="1:27" x14ac:dyDescent="0.3">
      <c r="A1830" s="47"/>
      <c r="B1830" s="47"/>
      <c r="R1830" s="47"/>
      <c r="X1830" s="49"/>
      <c r="Y1830" s="49"/>
      <c r="Z1830" s="49"/>
      <c r="AA1830" s="49"/>
    </row>
    <row r="1831" spans="1:27" x14ac:dyDescent="0.3">
      <c r="A1831" s="47"/>
      <c r="B1831" s="47"/>
      <c r="R1831" s="47"/>
      <c r="X1831" s="49"/>
      <c r="Y1831" s="49"/>
      <c r="Z1831" s="49"/>
      <c r="AA1831" s="49"/>
    </row>
    <row r="1832" spans="1:27" x14ac:dyDescent="0.3">
      <c r="A1832" s="47"/>
      <c r="B1832" s="47"/>
      <c r="R1832" s="47"/>
      <c r="X1832" s="49"/>
      <c r="Y1832" s="49"/>
      <c r="Z1832" s="49"/>
      <c r="AA1832" s="49"/>
    </row>
    <row r="1833" spans="1:27" x14ac:dyDescent="0.3">
      <c r="A1833" s="47"/>
      <c r="B1833" s="47"/>
      <c r="R1833" s="47"/>
      <c r="X1833" s="49"/>
      <c r="Y1833" s="49"/>
      <c r="Z1833" s="49"/>
      <c r="AA1833" s="49"/>
    </row>
    <row r="1834" spans="1:27" x14ac:dyDescent="0.3">
      <c r="A1834" s="47"/>
      <c r="B1834" s="47"/>
      <c r="R1834" s="47"/>
      <c r="X1834" s="49"/>
      <c r="Y1834" s="49"/>
      <c r="Z1834" s="49"/>
      <c r="AA1834" s="49"/>
    </row>
    <row r="1835" spans="1:27" x14ac:dyDescent="0.3">
      <c r="A1835" s="47"/>
      <c r="B1835" s="47"/>
      <c r="R1835" s="47"/>
      <c r="X1835" s="49"/>
      <c r="Y1835" s="49"/>
      <c r="Z1835" s="49"/>
      <c r="AA1835" s="49"/>
    </row>
    <row r="1836" spans="1:27" x14ac:dyDescent="0.3">
      <c r="A1836" s="47"/>
      <c r="B1836" s="47"/>
      <c r="R1836" s="47"/>
      <c r="X1836" s="49"/>
      <c r="Y1836" s="49"/>
      <c r="Z1836" s="49"/>
      <c r="AA1836" s="49"/>
    </row>
    <row r="1837" spans="1:27" x14ac:dyDescent="0.3">
      <c r="A1837" s="47"/>
      <c r="B1837" s="47"/>
      <c r="R1837" s="47"/>
      <c r="X1837" s="49"/>
      <c r="Y1837" s="49"/>
      <c r="Z1837" s="49"/>
      <c r="AA1837" s="49"/>
    </row>
    <row r="1838" spans="1:27" x14ac:dyDescent="0.3">
      <c r="A1838" s="47"/>
      <c r="B1838" s="47"/>
      <c r="R1838" s="47"/>
      <c r="X1838" s="49"/>
      <c r="Y1838" s="49"/>
      <c r="Z1838" s="49"/>
      <c r="AA1838" s="49"/>
    </row>
    <row r="1839" spans="1:27" x14ac:dyDescent="0.3">
      <c r="A1839" s="47"/>
      <c r="B1839" s="47"/>
      <c r="R1839" s="47"/>
      <c r="X1839" s="49"/>
      <c r="Y1839" s="49"/>
      <c r="Z1839" s="49"/>
      <c r="AA1839" s="49"/>
    </row>
    <row r="1840" spans="1:27" x14ac:dyDescent="0.3">
      <c r="A1840" s="47"/>
      <c r="B1840" s="47"/>
      <c r="R1840" s="47"/>
      <c r="X1840" s="49"/>
      <c r="Y1840" s="49"/>
      <c r="Z1840" s="49"/>
      <c r="AA1840" s="49"/>
    </row>
    <row r="1841" spans="1:27" x14ac:dyDescent="0.3">
      <c r="A1841" s="47"/>
      <c r="B1841" s="47"/>
      <c r="R1841" s="47"/>
      <c r="X1841" s="49"/>
      <c r="Y1841" s="49"/>
      <c r="Z1841" s="49"/>
      <c r="AA1841" s="49"/>
    </row>
    <row r="1842" spans="1:27" x14ac:dyDescent="0.3">
      <c r="A1842" s="47"/>
      <c r="B1842" s="47"/>
      <c r="R1842" s="47"/>
      <c r="X1842" s="49"/>
      <c r="Y1842" s="49"/>
      <c r="Z1842" s="49"/>
      <c r="AA1842" s="49"/>
    </row>
    <row r="1843" spans="1:27" x14ac:dyDescent="0.3">
      <c r="A1843" s="47"/>
      <c r="B1843" s="47"/>
      <c r="R1843" s="47"/>
      <c r="X1843" s="49"/>
      <c r="Y1843" s="49"/>
      <c r="Z1843" s="49"/>
      <c r="AA1843" s="49"/>
    </row>
    <row r="1844" spans="1:27" x14ac:dyDescent="0.3">
      <c r="A1844" s="47"/>
      <c r="B1844" s="47"/>
      <c r="R1844" s="47"/>
      <c r="X1844" s="49"/>
      <c r="Y1844" s="49"/>
      <c r="Z1844" s="49"/>
      <c r="AA1844" s="49"/>
    </row>
    <row r="1845" spans="1:27" x14ac:dyDescent="0.3">
      <c r="A1845" s="47"/>
      <c r="B1845" s="47"/>
      <c r="R1845" s="47"/>
      <c r="X1845" s="49"/>
      <c r="Y1845" s="49"/>
      <c r="Z1845" s="49"/>
      <c r="AA1845" s="49"/>
    </row>
    <row r="1846" spans="1:27" x14ac:dyDescent="0.3">
      <c r="A1846" s="47"/>
      <c r="B1846" s="47"/>
      <c r="R1846" s="47"/>
      <c r="X1846" s="49"/>
      <c r="Y1846" s="49"/>
      <c r="Z1846" s="49"/>
      <c r="AA1846" s="49"/>
    </row>
    <row r="1847" spans="1:27" x14ac:dyDescent="0.3">
      <c r="A1847" s="47"/>
      <c r="B1847" s="47"/>
      <c r="R1847" s="47"/>
      <c r="X1847" s="49"/>
      <c r="Y1847" s="49"/>
      <c r="Z1847" s="49"/>
      <c r="AA1847" s="49"/>
    </row>
    <row r="1848" spans="1:27" x14ac:dyDescent="0.3">
      <c r="A1848" s="47"/>
      <c r="B1848" s="47"/>
      <c r="R1848" s="47"/>
      <c r="X1848" s="49"/>
      <c r="Y1848" s="49"/>
      <c r="Z1848" s="49"/>
      <c r="AA1848" s="49"/>
    </row>
    <row r="1849" spans="1:27" x14ac:dyDescent="0.3">
      <c r="A1849" s="47"/>
      <c r="B1849" s="47"/>
      <c r="R1849" s="47"/>
      <c r="X1849" s="49"/>
      <c r="Y1849" s="49"/>
      <c r="Z1849" s="49"/>
      <c r="AA1849" s="49"/>
    </row>
    <row r="1850" spans="1:27" x14ac:dyDescent="0.3">
      <c r="A1850" s="47"/>
      <c r="B1850" s="47"/>
      <c r="R1850" s="47"/>
      <c r="X1850" s="49"/>
      <c r="Y1850" s="49"/>
      <c r="Z1850" s="49"/>
      <c r="AA1850" s="49"/>
    </row>
    <row r="1851" spans="1:27" x14ac:dyDescent="0.3">
      <c r="A1851" s="47"/>
      <c r="B1851" s="47"/>
      <c r="R1851" s="47"/>
      <c r="X1851" s="49"/>
      <c r="Y1851" s="49"/>
      <c r="Z1851" s="49"/>
      <c r="AA1851" s="49"/>
    </row>
    <row r="1852" spans="1:27" x14ac:dyDescent="0.3">
      <c r="A1852" s="47"/>
      <c r="B1852" s="47"/>
      <c r="R1852" s="47"/>
      <c r="X1852" s="49"/>
      <c r="Y1852" s="49"/>
      <c r="Z1852" s="49"/>
      <c r="AA1852" s="49"/>
    </row>
    <row r="1853" spans="1:27" x14ac:dyDescent="0.3">
      <c r="A1853" s="47"/>
      <c r="B1853" s="47"/>
      <c r="R1853" s="47"/>
      <c r="X1853" s="49"/>
      <c r="Y1853" s="49"/>
      <c r="Z1853" s="49"/>
      <c r="AA1853" s="49"/>
    </row>
    <row r="1854" spans="1:27" x14ac:dyDescent="0.3">
      <c r="A1854" s="47"/>
      <c r="B1854" s="47"/>
      <c r="R1854" s="47"/>
      <c r="X1854" s="49"/>
      <c r="Y1854" s="49"/>
      <c r="Z1854" s="49"/>
      <c r="AA1854" s="49"/>
    </row>
    <row r="1855" spans="1:27" x14ac:dyDescent="0.3">
      <c r="A1855" s="47"/>
      <c r="B1855" s="47"/>
      <c r="R1855" s="47"/>
      <c r="X1855" s="49"/>
      <c r="Y1855" s="49"/>
      <c r="Z1855" s="49"/>
      <c r="AA1855" s="49"/>
    </row>
    <row r="1856" spans="1:27" x14ac:dyDescent="0.3">
      <c r="A1856" s="47"/>
      <c r="B1856" s="47"/>
      <c r="R1856" s="47"/>
      <c r="X1856" s="49"/>
      <c r="Y1856" s="49"/>
      <c r="Z1856" s="49"/>
      <c r="AA1856" s="49"/>
    </row>
    <row r="1857" spans="1:27" x14ac:dyDescent="0.3">
      <c r="A1857" s="47"/>
      <c r="B1857" s="47"/>
      <c r="R1857" s="47"/>
      <c r="X1857" s="49"/>
      <c r="Y1857" s="49"/>
      <c r="Z1857" s="49"/>
      <c r="AA1857" s="49"/>
    </row>
    <row r="1858" spans="1:27" x14ac:dyDescent="0.3">
      <c r="A1858" s="47"/>
      <c r="B1858" s="47"/>
      <c r="R1858" s="47"/>
      <c r="X1858" s="49"/>
      <c r="Y1858" s="49"/>
      <c r="Z1858" s="49"/>
      <c r="AA1858" s="49"/>
    </row>
    <row r="1859" spans="1:27" x14ac:dyDescent="0.3">
      <c r="A1859" s="47"/>
      <c r="B1859" s="47"/>
      <c r="R1859" s="47"/>
      <c r="X1859" s="49"/>
      <c r="Y1859" s="49"/>
      <c r="Z1859" s="49"/>
      <c r="AA1859" s="49"/>
    </row>
    <row r="1860" spans="1:27" x14ac:dyDescent="0.3">
      <c r="A1860" s="47"/>
      <c r="B1860" s="47"/>
      <c r="R1860" s="47"/>
      <c r="X1860" s="49"/>
      <c r="Y1860" s="49"/>
      <c r="Z1860" s="49"/>
      <c r="AA1860" s="49"/>
    </row>
    <row r="1861" spans="1:27" x14ac:dyDescent="0.3">
      <c r="A1861" s="47"/>
      <c r="B1861" s="47"/>
      <c r="R1861" s="47"/>
      <c r="X1861" s="49"/>
      <c r="Y1861" s="49"/>
      <c r="Z1861" s="49"/>
      <c r="AA1861" s="49"/>
    </row>
    <row r="1862" spans="1:27" x14ac:dyDescent="0.3">
      <c r="A1862" s="47"/>
      <c r="B1862" s="47"/>
      <c r="R1862" s="47"/>
      <c r="X1862" s="49"/>
      <c r="Y1862" s="49"/>
      <c r="Z1862" s="49"/>
      <c r="AA1862" s="49"/>
    </row>
    <row r="1863" spans="1:27" x14ac:dyDescent="0.3">
      <c r="A1863" s="47"/>
      <c r="B1863" s="47"/>
      <c r="R1863" s="47"/>
      <c r="X1863" s="49"/>
      <c r="Y1863" s="49"/>
      <c r="Z1863" s="49"/>
      <c r="AA1863" s="49"/>
    </row>
    <row r="1864" spans="1:27" x14ac:dyDescent="0.3">
      <c r="A1864" s="47"/>
      <c r="B1864" s="47"/>
      <c r="R1864" s="47"/>
      <c r="X1864" s="49"/>
      <c r="Y1864" s="49"/>
      <c r="Z1864" s="49"/>
      <c r="AA1864" s="49"/>
    </row>
    <row r="1865" spans="1:27" x14ac:dyDescent="0.3">
      <c r="A1865" s="47"/>
      <c r="B1865" s="47"/>
      <c r="R1865" s="47"/>
      <c r="X1865" s="49"/>
      <c r="Y1865" s="49"/>
      <c r="Z1865" s="49"/>
      <c r="AA1865" s="49"/>
    </row>
    <row r="1866" spans="1:27" x14ac:dyDescent="0.3">
      <c r="A1866" s="47"/>
      <c r="B1866" s="47"/>
      <c r="R1866" s="47"/>
      <c r="X1866" s="49"/>
      <c r="Y1866" s="49"/>
      <c r="Z1866" s="49"/>
      <c r="AA1866" s="49"/>
    </row>
    <row r="1867" spans="1:27" x14ac:dyDescent="0.3">
      <c r="A1867" s="47"/>
      <c r="B1867" s="47"/>
      <c r="R1867" s="47"/>
      <c r="X1867" s="49"/>
      <c r="Y1867" s="49"/>
      <c r="Z1867" s="49"/>
      <c r="AA1867" s="49"/>
    </row>
    <row r="1868" spans="1:27" x14ac:dyDescent="0.3">
      <c r="A1868" s="47"/>
      <c r="B1868" s="47"/>
      <c r="R1868" s="47"/>
      <c r="X1868" s="49"/>
      <c r="Y1868" s="49"/>
      <c r="Z1868" s="49"/>
      <c r="AA1868" s="49"/>
    </row>
    <row r="1869" spans="1:27" x14ac:dyDescent="0.3">
      <c r="A1869" s="47"/>
      <c r="B1869" s="47"/>
      <c r="R1869" s="47"/>
      <c r="X1869" s="49"/>
      <c r="Y1869" s="49"/>
      <c r="Z1869" s="49"/>
      <c r="AA1869" s="49"/>
    </row>
    <row r="1870" spans="1:27" x14ac:dyDescent="0.3">
      <c r="A1870" s="47"/>
      <c r="B1870" s="47"/>
      <c r="R1870" s="47"/>
      <c r="X1870" s="49"/>
      <c r="Y1870" s="49"/>
      <c r="Z1870" s="49"/>
      <c r="AA1870" s="49"/>
    </row>
    <row r="1871" spans="1:27" x14ac:dyDescent="0.3">
      <c r="A1871" s="47"/>
      <c r="B1871" s="47"/>
      <c r="R1871" s="47"/>
      <c r="X1871" s="49"/>
      <c r="Y1871" s="49"/>
      <c r="Z1871" s="49"/>
      <c r="AA1871" s="49"/>
    </row>
    <row r="1872" spans="1:27" x14ac:dyDescent="0.3">
      <c r="A1872" s="47"/>
      <c r="B1872" s="47"/>
      <c r="R1872" s="47"/>
      <c r="X1872" s="49"/>
      <c r="Y1872" s="49"/>
      <c r="Z1872" s="49"/>
      <c r="AA1872" s="49"/>
    </row>
    <row r="1873" spans="1:27" x14ac:dyDescent="0.3">
      <c r="A1873" s="47"/>
      <c r="B1873" s="47"/>
      <c r="R1873" s="47"/>
      <c r="X1873" s="49"/>
      <c r="Y1873" s="49"/>
      <c r="Z1873" s="49"/>
      <c r="AA1873" s="49"/>
    </row>
    <row r="1874" spans="1:27" x14ac:dyDescent="0.3">
      <c r="A1874" s="47"/>
      <c r="B1874" s="47"/>
      <c r="R1874" s="47"/>
      <c r="X1874" s="49"/>
      <c r="Y1874" s="49"/>
      <c r="Z1874" s="49"/>
      <c r="AA1874" s="49"/>
    </row>
    <row r="1875" spans="1:27" x14ac:dyDescent="0.3">
      <c r="A1875" s="47"/>
      <c r="B1875" s="47"/>
      <c r="R1875" s="47"/>
      <c r="X1875" s="49"/>
      <c r="Y1875" s="49"/>
      <c r="Z1875" s="49"/>
      <c r="AA1875" s="49"/>
    </row>
    <row r="1876" spans="1:27" x14ac:dyDescent="0.3">
      <c r="A1876" s="47"/>
      <c r="B1876" s="47"/>
      <c r="R1876" s="47"/>
      <c r="X1876" s="49"/>
      <c r="Y1876" s="49"/>
      <c r="Z1876" s="49"/>
      <c r="AA1876" s="49"/>
    </row>
    <row r="1877" spans="1:27" x14ac:dyDescent="0.3">
      <c r="A1877" s="47"/>
      <c r="B1877" s="47"/>
      <c r="R1877" s="47"/>
      <c r="X1877" s="49"/>
      <c r="Y1877" s="49"/>
      <c r="Z1877" s="49"/>
      <c r="AA1877" s="49"/>
    </row>
    <row r="1878" spans="1:27" x14ac:dyDescent="0.3">
      <c r="A1878" s="47"/>
      <c r="B1878" s="47"/>
      <c r="R1878" s="47"/>
      <c r="X1878" s="49"/>
      <c r="Y1878" s="49"/>
      <c r="Z1878" s="49"/>
      <c r="AA1878" s="49"/>
    </row>
    <row r="1879" spans="1:27" x14ac:dyDescent="0.3">
      <c r="A1879" s="47"/>
      <c r="B1879" s="47"/>
      <c r="R1879" s="47"/>
      <c r="X1879" s="49"/>
      <c r="Y1879" s="49"/>
      <c r="Z1879" s="49"/>
      <c r="AA1879" s="49"/>
    </row>
    <row r="1880" spans="1:27" x14ac:dyDescent="0.3">
      <c r="A1880" s="47"/>
      <c r="B1880" s="47"/>
      <c r="R1880" s="47"/>
      <c r="X1880" s="49"/>
      <c r="Y1880" s="49"/>
      <c r="Z1880" s="49"/>
      <c r="AA1880" s="49"/>
    </row>
    <row r="1881" spans="1:27" x14ac:dyDescent="0.3">
      <c r="A1881" s="47"/>
      <c r="B1881" s="47"/>
      <c r="R1881" s="47"/>
      <c r="X1881" s="49"/>
      <c r="Y1881" s="49"/>
      <c r="Z1881" s="49"/>
      <c r="AA1881" s="49"/>
    </row>
    <row r="1882" spans="1:27" x14ac:dyDescent="0.3">
      <c r="A1882" s="47"/>
      <c r="B1882" s="47"/>
      <c r="R1882" s="47"/>
      <c r="X1882" s="49"/>
      <c r="Y1882" s="49"/>
      <c r="Z1882" s="49"/>
      <c r="AA1882" s="49"/>
    </row>
    <row r="1883" spans="1:27" x14ac:dyDescent="0.3">
      <c r="A1883" s="47"/>
      <c r="B1883" s="47"/>
      <c r="R1883" s="47"/>
      <c r="X1883" s="49"/>
      <c r="Y1883" s="49"/>
      <c r="Z1883" s="49"/>
      <c r="AA1883" s="49"/>
    </row>
    <row r="1884" spans="1:27" x14ac:dyDescent="0.3">
      <c r="A1884" s="47"/>
      <c r="B1884" s="47"/>
      <c r="R1884" s="47"/>
      <c r="X1884" s="49"/>
      <c r="Y1884" s="49"/>
      <c r="Z1884" s="49"/>
      <c r="AA1884" s="49"/>
    </row>
    <row r="1885" spans="1:27" x14ac:dyDescent="0.3">
      <c r="A1885" s="47"/>
      <c r="B1885" s="47"/>
      <c r="R1885" s="47"/>
      <c r="X1885" s="49"/>
      <c r="Y1885" s="49"/>
      <c r="Z1885" s="49"/>
      <c r="AA1885" s="49"/>
    </row>
    <row r="1886" spans="1:27" x14ac:dyDescent="0.3">
      <c r="A1886" s="47"/>
      <c r="B1886" s="47"/>
      <c r="R1886" s="47"/>
      <c r="X1886" s="49"/>
      <c r="Y1886" s="49"/>
      <c r="Z1886" s="49"/>
      <c r="AA1886" s="49"/>
    </row>
    <row r="1887" spans="1:27" x14ac:dyDescent="0.3">
      <c r="A1887" s="47"/>
      <c r="B1887" s="47"/>
      <c r="R1887" s="47"/>
      <c r="X1887" s="49"/>
      <c r="Y1887" s="49"/>
      <c r="Z1887" s="49"/>
      <c r="AA1887" s="49"/>
    </row>
    <row r="1888" spans="1:27" x14ac:dyDescent="0.3">
      <c r="A1888" s="47"/>
      <c r="B1888" s="47"/>
      <c r="R1888" s="47"/>
      <c r="X1888" s="49"/>
      <c r="Y1888" s="49"/>
      <c r="Z1888" s="49"/>
      <c r="AA1888" s="49"/>
    </row>
    <row r="1889" spans="1:27" x14ac:dyDescent="0.3">
      <c r="A1889" s="47"/>
      <c r="B1889" s="47"/>
      <c r="R1889" s="47"/>
      <c r="X1889" s="49"/>
      <c r="Y1889" s="49"/>
      <c r="Z1889" s="49"/>
      <c r="AA1889" s="49"/>
    </row>
    <row r="1890" spans="1:27" x14ac:dyDescent="0.3">
      <c r="A1890" s="47"/>
      <c r="B1890" s="47"/>
      <c r="R1890" s="47"/>
      <c r="X1890" s="49"/>
      <c r="Y1890" s="49"/>
      <c r="Z1890" s="49"/>
      <c r="AA1890" s="49"/>
    </row>
    <row r="1891" spans="1:27" x14ac:dyDescent="0.3">
      <c r="A1891" s="47"/>
      <c r="B1891" s="47"/>
      <c r="R1891" s="47"/>
      <c r="X1891" s="49"/>
      <c r="Y1891" s="49"/>
      <c r="Z1891" s="49"/>
      <c r="AA1891" s="49"/>
    </row>
    <row r="1892" spans="1:27" x14ac:dyDescent="0.3">
      <c r="A1892" s="47"/>
      <c r="B1892" s="47"/>
      <c r="R1892" s="47"/>
      <c r="X1892" s="49"/>
      <c r="Y1892" s="49"/>
      <c r="Z1892" s="49"/>
      <c r="AA1892" s="49"/>
    </row>
    <row r="1893" spans="1:27" x14ac:dyDescent="0.3">
      <c r="A1893" s="47"/>
      <c r="B1893" s="47"/>
      <c r="R1893" s="47"/>
      <c r="X1893" s="49"/>
      <c r="Y1893" s="49"/>
      <c r="Z1893" s="49"/>
      <c r="AA1893" s="49"/>
    </row>
    <row r="1894" spans="1:27" x14ac:dyDescent="0.3">
      <c r="A1894" s="47"/>
      <c r="B1894" s="47"/>
      <c r="R1894" s="47"/>
      <c r="X1894" s="49"/>
      <c r="Y1894" s="49"/>
      <c r="Z1894" s="49"/>
      <c r="AA1894" s="49"/>
    </row>
    <row r="1895" spans="1:27" x14ac:dyDescent="0.3">
      <c r="A1895" s="47"/>
      <c r="B1895" s="47"/>
      <c r="R1895" s="47"/>
      <c r="X1895" s="49"/>
      <c r="Y1895" s="49"/>
      <c r="Z1895" s="49"/>
      <c r="AA1895" s="49"/>
    </row>
    <row r="1896" spans="1:27" x14ac:dyDescent="0.3">
      <c r="A1896" s="47"/>
      <c r="B1896" s="47"/>
      <c r="R1896" s="47"/>
      <c r="X1896" s="49"/>
      <c r="Y1896" s="49"/>
      <c r="Z1896" s="49"/>
      <c r="AA1896" s="49"/>
    </row>
    <row r="1897" spans="1:27" x14ac:dyDescent="0.3">
      <c r="A1897" s="47"/>
      <c r="B1897" s="47"/>
      <c r="R1897" s="47"/>
      <c r="X1897" s="49"/>
      <c r="Y1897" s="49"/>
      <c r="Z1897" s="49"/>
      <c r="AA1897" s="49"/>
    </row>
    <row r="1898" spans="1:27" x14ac:dyDescent="0.3">
      <c r="A1898" s="47"/>
      <c r="B1898" s="47"/>
      <c r="R1898" s="47"/>
      <c r="X1898" s="49"/>
      <c r="Y1898" s="49"/>
      <c r="Z1898" s="49"/>
      <c r="AA1898" s="49"/>
    </row>
    <row r="1899" spans="1:27" x14ac:dyDescent="0.3">
      <c r="A1899" s="47"/>
      <c r="B1899" s="47"/>
      <c r="R1899" s="47"/>
      <c r="X1899" s="49"/>
      <c r="Y1899" s="49"/>
      <c r="Z1899" s="49"/>
      <c r="AA1899" s="49"/>
    </row>
    <row r="1900" spans="1:27" x14ac:dyDescent="0.3">
      <c r="A1900" s="47"/>
      <c r="B1900" s="47"/>
      <c r="R1900" s="47"/>
      <c r="X1900" s="49"/>
      <c r="Y1900" s="49"/>
      <c r="Z1900" s="49"/>
      <c r="AA1900" s="49"/>
    </row>
    <row r="1901" spans="1:27" x14ac:dyDescent="0.3">
      <c r="A1901" s="47"/>
      <c r="B1901" s="47"/>
      <c r="R1901" s="47"/>
      <c r="X1901" s="49"/>
      <c r="Y1901" s="49"/>
      <c r="Z1901" s="49"/>
      <c r="AA1901" s="49"/>
    </row>
    <row r="1902" spans="1:27" x14ac:dyDescent="0.3">
      <c r="A1902" s="47"/>
      <c r="B1902" s="47"/>
      <c r="R1902" s="47"/>
      <c r="X1902" s="49"/>
      <c r="Y1902" s="49"/>
      <c r="Z1902" s="49"/>
      <c r="AA1902" s="49"/>
    </row>
    <row r="1903" spans="1:27" x14ac:dyDescent="0.3">
      <c r="A1903" s="47"/>
      <c r="B1903" s="47"/>
      <c r="R1903" s="47"/>
      <c r="X1903" s="49"/>
      <c r="Y1903" s="49"/>
      <c r="Z1903" s="49"/>
      <c r="AA1903" s="49"/>
    </row>
    <row r="1904" spans="1:27" x14ac:dyDescent="0.3">
      <c r="A1904" s="47"/>
      <c r="B1904" s="47"/>
      <c r="R1904" s="47"/>
      <c r="X1904" s="49"/>
      <c r="Y1904" s="49"/>
      <c r="Z1904" s="49"/>
      <c r="AA1904" s="49"/>
    </row>
    <row r="1905" spans="1:27" x14ac:dyDescent="0.3">
      <c r="A1905" s="47"/>
      <c r="B1905" s="47"/>
      <c r="R1905" s="47"/>
      <c r="X1905" s="49"/>
      <c r="Y1905" s="49"/>
      <c r="Z1905" s="49"/>
      <c r="AA1905" s="49"/>
    </row>
    <row r="1906" spans="1:27" x14ac:dyDescent="0.3">
      <c r="A1906" s="47"/>
      <c r="B1906" s="47"/>
      <c r="R1906" s="47"/>
      <c r="X1906" s="49"/>
      <c r="Y1906" s="49"/>
      <c r="Z1906" s="49"/>
      <c r="AA1906" s="49"/>
    </row>
    <row r="1907" spans="1:27" x14ac:dyDescent="0.3">
      <c r="A1907" s="47"/>
      <c r="B1907" s="47"/>
      <c r="R1907" s="47"/>
      <c r="X1907" s="49"/>
      <c r="Y1907" s="49"/>
      <c r="Z1907" s="49"/>
      <c r="AA1907" s="49"/>
    </row>
    <row r="1908" spans="1:27" x14ac:dyDescent="0.3">
      <c r="A1908" s="47"/>
      <c r="B1908" s="47"/>
      <c r="R1908" s="47"/>
      <c r="X1908" s="49"/>
      <c r="Y1908" s="49"/>
      <c r="Z1908" s="49"/>
      <c r="AA1908" s="49"/>
    </row>
    <row r="1909" spans="1:27" x14ac:dyDescent="0.3">
      <c r="A1909" s="47"/>
      <c r="B1909" s="47"/>
      <c r="R1909" s="47"/>
      <c r="X1909" s="49"/>
      <c r="Y1909" s="49"/>
      <c r="Z1909" s="49"/>
      <c r="AA1909" s="49"/>
    </row>
    <row r="1910" spans="1:27" x14ac:dyDescent="0.3">
      <c r="A1910" s="47"/>
      <c r="B1910" s="47"/>
      <c r="R1910" s="47"/>
      <c r="X1910" s="49"/>
      <c r="Y1910" s="49"/>
      <c r="Z1910" s="49"/>
      <c r="AA1910" s="49"/>
    </row>
    <row r="1911" spans="1:27" x14ac:dyDescent="0.3">
      <c r="A1911" s="47"/>
      <c r="B1911" s="47"/>
      <c r="R1911" s="47"/>
      <c r="X1911" s="49"/>
      <c r="Y1911" s="49"/>
      <c r="Z1911" s="49"/>
      <c r="AA1911" s="49"/>
    </row>
    <row r="1912" spans="1:27" x14ac:dyDescent="0.3">
      <c r="A1912" s="47"/>
      <c r="B1912" s="47"/>
      <c r="R1912" s="47"/>
      <c r="X1912" s="49"/>
      <c r="Y1912" s="49"/>
      <c r="Z1912" s="49"/>
      <c r="AA1912" s="49"/>
    </row>
    <row r="1913" spans="1:27" x14ac:dyDescent="0.3">
      <c r="A1913" s="47"/>
      <c r="B1913" s="47"/>
      <c r="R1913" s="47"/>
      <c r="X1913" s="49"/>
      <c r="Y1913" s="49"/>
      <c r="Z1913" s="49"/>
      <c r="AA1913" s="49"/>
    </row>
    <row r="1914" spans="1:27" x14ac:dyDescent="0.3">
      <c r="A1914" s="47"/>
      <c r="B1914" s="47"/>
      <c r="R1914" s="47"/>
      <c r="X1914" s="49"/>
      <c r="Y1914" s="49"/>
      <c r="Z1914" s="49"/>
      <c r="AA1914" s="49"/>
    </row>
    <row r="1915" spans="1:27" x14ac:dyDescent="0.3">
      <c r="A1915" s="47"/>
      <c r="B1915" s="47"/>
      <c r="R1915" s="47"/>
      <c r="X1915" s="49"/>
      <c r="Y1915" s="49"/>
      <c r="Z1915" s="49"/>
      <c r="AA1915" s="49"/>
    </row>
    <row r="1916" spans="1:27" x14ac:dyDescent="0.3">
      <c r="A1916" s="47"/>
      <c r="B1916" s="47"/>
      <c r="R1916" s="47"/>
      <c r="X1916" s="49"/>
      <c r="Y1916" s="49"/>
      <c r="Z1916" s="49"/>
      <c r="AA1916" s="49"/>
    </row>
    <row r="1917" spans="1:27" x14ac:dyDescent="0.3">
      <c r="A1917" s="47"/>
      <c r="B1917" s="47"/>
      <c r="R1917" s="47"/>
      <c r="X1917" s="49"/>
      <c r="Y1917" s="49"/>
      <c r="Z1917" s="49"/>
      <c r="AA1917" s="49"/>
    </row>
    <row r="1918" spans="1:27" x14ac:dyDescent="0.3">
      <c r="A1918" s="47"/>
      <c r="B1918" s="47"/>
      <c r="R1918" s="47"/>
      <c r="X1918" s="49"/>
      <c r="Y1918" s="49"/>
      <c r="Z1918" s="49"/>
      <c r="AA1918" s="49"/>
    </row>
    <row r="1919" spans="1:27" x14ac:dyDescent="0.3">
      <c r="A1919" s="47"/>
      <c r="B1919" s="47"/>
      <c r="R1919" s="47"/>
      <c r="X1919" s="49"/>
      <c r="Y1919" s="49"/>
      <c r="Z1919" s="49"/>
      <c r="AA1919" s="49"/>
    </row>
    <row r="1920" spans="1:27" x14ac:dyDescent="0.3">
      <c r="A1920" s="47"/>
      <c r="B1920" s="47"/>
      <c r="R1920" s="47"/>
      <c r="X1920" s="49"/>
      <c r="Y1920" s="49"/>
      <c r="Z1920" s="49"/>
      <c r="AA1920" s="49"/>
    </row>
    <row r="1921" spans="1:27" x14ac:dyDescent="0.3">
      <c r="A1921" s="47"/>
      <c r="B1921" s="47"/>
      <c r="R1921" s="47"/>
      <c r="X1921" s="49"/>
      <c r="Y1921" s="49"/>
      <c r="Z1921" s="49"/>
      <c r="AA1921" s="49"/>
    </row>
    <row r="1922" spans="1:27" x14ac:dyDescent="0.3">
      <c r="A1922" s="47"/>
      <c r="B1922" s="47"/>
      <c r="R1922" s="47"/>
      <c r="X1922" s="49"/>
      <c r="Y1922" s="49"/>
      <c r="Z1922" s="49"/>
      <c r="AA1922" s="49"/>
    </row>
    <row r="1923" spans="1:27" x14ac:dyDescent="0.3">
      <c r="A1923" s="47"/>
      <c r="B1923" s="47"/>
      <c r="R1923" s="47"/>
      <c r="X1923" s="49"/>
      <c r="Y1923" s="49"/>
      <c r="Z1923" s="49"/>
      <c r="AA1923" s="49"/>
    </row>
    <row r="1924" spans="1:27" x14ac:dyDescent="0.3">
      <c r="A1924" s="47"/>
      <c r="B1924" s="47"/>
      <c r="R1924" s="47"/>
      <c r="X1924" s="49"/>
      <c r="Y1924" s="49"/>
      <c r="Z1924" s="49"/>
      <c r="AA1924" s="49"/>
    </row>
    <row r="1925" spans="1:27" x14ac:dyDescent="0.3">
      <c r="A1925" s="47"/>
      <c r="B1925" s="47"/>
      <c r="R1925" s="47"/>
      <c r="X1925" s="49"/>
      <c r="Y1925" s="49"/>
      <c r="Z1925" s="49"/>
      <c r="AA1925" s="49"/>
    </row>
    <row r="1926" spans="1:27" x14ac:dyDescent="0.3">
      <c r="A1926" s="47"/>
      <c r="B1926" s="47"/>
      <c r="R1926" s="47"/>
      <c r="X1926" s="49"/>
      <c r="Y1926" s="49"/>
      <c r="Z1926" s="49"/>
      <c r="AA1926" s="49"/>
    </row>
    <row r="1927" spans="1:27" x14ac:dyDescent="0.3">
      <c r="A1927" s="47"/>
      <c r="B1927" s="47"/>
      <c r="R1927" s="47"/>
      <c r="X1927" s="49"/>
      <c r="Y1927" s="49"/>
      <c r="Z1927" s="49"/>
      <c r="AA1927" s="49"/>
    </row>
    <row r="1928" spans="1:27" x14ac:dyDescent="0.3">
      <c r="A1928" s="47"/>
      <c r="B1928" s="47"/>
      <c r="R1928" s="47"/>
      <c r="X1928" s="49"/>
      <c r="Y1928" s="49"/>
      <c r="Z1928" s="49"/>
      <c r="AA1928" s="49"/>
    </row>
    <row r="1929" spans="1:27" x14ac:dyDescent="0.3">
      <c r="A1929" s="47"/>
      <c r="B1929" s="47"/>
      <c r="R1929" s="47"/>
      <c r="X1929" s="49"/>
      <c r="Y1929" s="49"/>
      <c r="Z1929" s="49"/>
      <c r="AA1929" s="49"/>
    </row>
    <row r="1930" spans="1:27" x14ac:dyDescent="0.3">
      <c r="A1930" s="47"/>
      <c r="B1930" s="47"/>
      <c r="R1930" s="47"/>
      <c r="X1930" s="49"/>
      <c r="Y1930" s="49"/>
      <c r="Z1930" s="49"/>
      <c r="AA1930" s="49"/>
    </row>
    <row r="1931" spans="1:27" x14ac:dyDescent="0.3">
      <c r="A1931" s="47"/>
      <c r="B1931" s="47"/>
      <c r="R1931" s="47"/>
      <c r="X1931" s="49"/>
      <c r="Y1931" s="49"/>
      <c r="Z1931" s="49"/>
      <c r="AA1931" s="49"/>
    </row>
    <row r="1932" spans="1:27" x14ac:dyDescent="0.3">
      <c r="A1932" s="47"/>
      <c r="B1932" s="47"/>
      <c r="R1932" s="47"/>
      <c r="X1932" s="49"/>
      <c r="Y1932" s="49"/>
      <c r="Z1932" s="49"/>
      <c r="AA1932" s="49"/>
    </row>
    <row r="1933" spans="1:27" x14ac:dyDescent="0.3">
      <c r="A1933" s="47"/>
      <c r="B1933" s="47"/>
      <c r="R1933" s="47"/>
      <c r="X1933" s="49"/>
      <c r="Y1933" s="49"/>
      <c r="Z1933" s="49"/>
      <c r="AA1933" s="49"/>
    </row>
    <row r="1934" spans="1:27" x14ac:dyDescent="0.3">
      <c r="A1934" s="47"/>
      <c r="B1934" s="47"/>
      <c r="R1934" s="47"/>
      <c r="X1934" s="49"/>
      <c r="Y1934" s="49"/>
      <c r="Z1934" s="49"/>
      <c r="AA1934" s="49"/>
    </row>
    <row r="1935" spans="1:27" x14ac:dyDescent="0.3">
      <c r="A1935" s="47"/>
      <c r="B1935" s="47"/>
      <c r="R1935" s="47"/>
      <c r="X1935" s="49"/>
      <c r="Y1935" s="49"/>
      <c r="Z1935" s="49"/>
      <c r="AA1935" s="49"/>
    </row>
    <row r="1936" spans="1:27" x14ac:dyDescent="0.3">
      <c r="A1936" s="47"/>
      <c r="B1936" s="47"/>
      <c r="R1936" s="47"/>
      <c r="X1936" s="49"/>
      <c r="Y1936" s="49"/>
      <c r="Z1936" s="49"/>
      <c r="AA1936" s="49"/>
    </row>
    <row r="1937" spans="1:27" x14ac:dyDescent="0.3">
      <c r="A1937" s="47"/>
      <c r="B1937" s="47"/>
      <c r="R1937" s="47"/>
      <c r="X1937" s="49"/>
      <c r="Y1937" s="49"/>
      <c r="Z1937" s="49"/>
      <c r="AA1937" s="49"/>
    </row>
    <row r="1938" spans="1:27" x14ac:dyDescent="0.3">
      <c r="A1938" s="47"/>
      <c r="B1938" s="47"/>
      <c r="R1938" s="47"/>
      <c r="X1938" s="49"/>
      <c r="Y1938" s="49"/>
      <c r="Z1938" s="49"/>
      <c r="AA1938" s="49"/>
    </row>
    <row r="1939" spans="1:27" x14ac:dyDescent="0.3">
      <c r="A1939" s="47"/>
      <c r="B1939" s="47"/>
      <c r="R1939" s="47"/>
      <c r="X1939" s="49"/>
      <c r="Y1939" s="49"/>
      <c r="Z1939" s="49"/>
      <c r="AA1939" s="49"/>
    </row>
    <row r="1940" spans="1:27" x14ac:dyDescent="0.3">
      <c r="A1940" s="47"/>
      <c r="B1940" s="47"/>
      <c r="R1940" s="47"/>
      <c r="X1940" s="49"/>
      <c r="Y1940" s="49"/>
      <c r="Z1940" s="49"/>
      <c r="AA1940" s="49"/>
    </row>
    <row r="1941" spans="1:27" x14ac:dyDescent="0.3">
      <c r="A1941" s="47"/>
      <c r="B1941" s="47"/>
      <c r="R1941" s="47"/>
      <c r="X1941" s="49"/>
      <c r="Y1941" s="49"/>
      <c r="Z1941" s="49"/>
      <c r="AA1941" s="49"/>
    </row>
    <row r="1942" spans="1:27" x14ac:dyDescent="0.3">
      <c r="A1942" s="47"/>
      <c r="B1942" s="47"/>
      <c r="R1942" s="47"/>
      <c r="X1942" s="49"/>
      <c r="Y1942" s="49"/>
      <c r="Z1942" s="49"/>
      <c r="AA1942" s="49"/>
    </row>
    <row r="1943" spans="1:27" x14ac:dyDescent="0.3">
      <c r="A1943" s="47"/>
      <c r="B1943" s="47"/>
      <c r="R1943" s="47"/>
      <c r="X1943" s="49"/>
      <c r="Y1943" s="49"/>
      <c r="Z1943" s="49"/>
      <c r="AA1943" s="49"/>
    </row>
    <row r="1944" spans="1:27" x14ac:dyDescent="0.3">
      <c r="A1944" s="47"/>
      <c r="B1944" s="47"/>
      <c r="R1944" s="47"/>
      <c r="X1944" s="49"/>
      <c r="Y1944" s="49"/>
      <c r="Z1944" s="49"/>
      <c r="AA1944" s="49"/>
    </row>
    <row r="1945" spans="1:27" x14ac:dyDescent="0.3">
      <c r="A1945" s="47"/>
      <c r="B1945" s="47"/>
      <c r="R1945" s="47"/>
      <c r="X1945" s="49"/>
      <c r="Y1945" s="49"/>
      <c r="Z1945" s="49"/>
      <c r="AA1945" s="49"/>
    </row>
    <row r="1946" spans="1:27" x14ac:dyDescent="0.3">
      <c r="A1946" s="47"/>
      <c r="B1946" s="47"/>
      <c r="R1946" s="47"/>
      <c r="X1946" s="49"/>
      <c r="Y1946" s="49"/>
      <c r="Z1946" s="49"/>
      <c r="AA1946" s="49"/>
    </row>
    <row r="1947" spans="1:27" x14ac:dyDescent="0.3">
      <c r="A1947" s="47"/>
      <c r="B1947" s="47"/>
      <c r="R1947" s="47"/>
      <c r="X1947" s="49"/>
      <c r="Y1947" s="49"/>
      <c r="Z1947" s="49"/>
      <c r="AA1947" s="49"/>
    </row>
    <row r="1948" spans="1:27" x14ac:dyDescent="0.3">
      <c r="A1948" s="47"/>
      <c r="B1948" s="47"/>
      <c r="R1948" s="47"/>
      <c r="X1948" s="49"/>
      <c r="Y1948" s="49"/>
      <c r="Z1948" s="49"/>
      <c r="AA1948" s="49"/>
    </row>
    <row r="1949" spans="1:27" x14ac:dyDescent="0.3">
      <c r="A1949" s="47"/>
      <c r="B1949" s="47"/>
      <c r="R1949" s="47"/>
      <c r="X1949" s="49"/>
      <c r="Y1949" s="49"/>
      <c r="Z1949" s="49"/>
      <c r="AA1949" s="49"/>
    </row>
    <row r="1950" spans="1:27" x14ac:dyDescent="0.3">
      <c r="A1950" s="47"/>
      <c r="B1950" s="47"/>
      <c r="R1950" s="47"/>
      <c r="X1950" s="49"/>
      <c r="Y1950" s="49"/>
      <c r="Z1950" s="49"/>
      <c r="AA1950" s="49"/>
    </row>
    <row r="1951" spans="1:27" x14ac:dyDescent="0.3">
      <c r="A1951" s="47"/>
      <c r="B1951" s="47"/>
      <c r="R1951" s="47"/>
      <c r="X1951" s="49"/>
      <c r="Y1951" s="49"/>
      <c r="Z1951" s="49"/>
      <c r="AA1951" s="49"/>
    </row>
    <row r="1952" spans="1:27" x14ac:dyDescent="0.3">
      <c r="A1952" s="47"/>
      <c r="B1952" s="47"/>
      <c r="R1952" s="47"/>
      <c r="X1952" s="49"/>
      <c r="Y1952" s="49"/>
      <c r="Z1952" s="49"/>
      <c r="AA1952" s="49"/>
    </row>
    <row r="1953" spans="1:27" x14ac:dyDescent="0.3">
      <c r="A1953" s="47"/>
      <c r="B1953" s="47"/>
      <c r="R1953" s="47"/>
      <c r="X1953" s="49"/>
      <c r="Y1953" s="49"/>
      <c r="Z1953" s="49"/>
      <c r="AA1953" s="49"/>
    </row>
    <row r="1954" spans="1:27" x14ac:dyDescent="0.3">
      <c r="A1954" s="47"/>
      <c r="B1954" s="47"/>
      <c r="R1954" s="47"/>
      <c r="X1954" s="49"/>
      <c r="Y1954" s="49"/>
      <c r="Z1954" s="49"/>
      <c r="AA1954" s="49"/>
    </row>
    <row r="1955" spans="1:27" x14ac:dyDescent="0.3">
      <c r="A1955" s="47"/>
      <c r="B1955" s="47"/>
      <c r="R1955" s="47"/>
      <c r="X1955" s="49"/>
      <c r="Y1955" s="49"/>
      <c r="Z1955" s="49"/>
      <c r="AA1955" s="49"/>
    </row>
    <row r="1956" spans="1:27" x14ac:dyDescent="0.3">
      <c r="A1956" s="47"/>
      <c r="B1956" s="47"/>
      <c r="R1956" s="47"/>
      <c r="X1956" s="49"/>
      <c r="Y1956" s="49"/>
      <c r="Z1956" s="49"/>
      <c r="AA1956" s="49"/>
    </row>
    <row r="1957" spans="1:27" x14ac:dyDescent="0.3">
      <c r="A1957" s="47"/>
      <c r="B1957" s="47"/>
      <c r="R1957" s="47"/>
      <c r="X1957" s="49"/>
      <c r="Y1957" s="49"/>
      <c r="Z1957" s="49"/>
      <c r="AA1957" s="49"/>
    </row>
    <row r="1958" spans="1:27" x14ac:dyDescent="0.3">
      <c r="A1958" s="47"/>
      <c r="B1958" s="47"/>
      <c r="R1958" s="47"/>
      <c r="X1958" s="49"/>
      <c r="Y1958" s="49"/>
      <c r="Z1958" s="49"/>
      <c r="AA1958" s="49"/>
    </row>
    <row r="1959" spans="1:27" x14ac:dyDescent="0.3">
      <c r="A1959" s="47"/>
      <c r="B1959" s="47"/>
      <c r="R1959" s="47"/>
      <c r="X1959" s="49"/>
      <c r="Y1959" s="49"/>
      <c r="Z1959" s="49"/>
      <c r="AA1959" s="49"/>
    </row>
    <row r="1960" spans="1:27" x14ac:dyDescent="0.3">
      <c r="A1960" s="47"/>
      <c r="B1960" s="47"/>
      <c r="R1960" s="47"/>
      <c r="X1960" s="49"/>
      <c r="Y1960" s="49"/>
      <c r="Z1960" s="49"/>
      <c r="AA1960" s="49"/>
    </row>
    <row r="1961" spans="1:27" x14ac:dyDescent="0.3">
      <c r="A1961" s="47"/>
      <c r="B1961" s="47"/>
      <c r="R1961" s="47"/>
      <c r="X1961" s="49"/>
      <c r="Y1961" s="49"/>
      <c r="Z1961" s="49"/>
      <c r="AA1961" s="49"/>
    </row>
    <row r="1962" spans="1:27" x14ac:dyDescent="0.3">
      <c r="A1962" s="47"/>
      <c r="B1962" s="47"/>
      <c r="R1962" s="47"/>
      <c r="X1962" s="49"/>
      <c r="Y1962" s="49"/>
      <c r="Z1962" s="49"/>
      <c r="AA1962" s="49"/>
    </row>
    <row r="1963" spans="1:27" x14ac:dyDescent="0.3">
      <c r="A1963" s="47"/>
      <c r="B1963" s="47"/>
      <c r="R1963" s="47"/>
      <c r="X1963" s="49"/>
      <c r="Y1963" s="49"/>
      <c r="Z1963" s="49"/>
      <c r="AA1963" s="49"/>
    </row>
    <row r="1964" spans="1:27" x14ac:dyDescent="0.3">
      <c r="A1964" s="47"/>
      <c r="B1964" s="47"/>
      <c r="R1964" s="47"/>
      <c r="X1964" s="49"/>
      <c r="Y1964" s="49"/>
      <c r="Z1964" s="49"/>
      <c r="AA1964" s="49"/>
    </row>
    <row r="1965" spans="1:27" x14ac:dyDescent="0.3">
      <c r="A1965" s="47"/>
      <c r="B1965" s="47"/>
      <c r="R1965" s="47"/>
      <c r="X1965" s="49"/>
      <c r="Y1965" s="49"/>
      <c r="Z1965" s="49"/>
      <c r="AA1965" s="49"/>
    </row>
    <row r="1966" spans="1:27" x14ac:dyDescent="0.3">
      <c r="A1966" s="47"/>
      <c r="B1966" s="47"/>
      <c r="R1966" s="47"/>
      <c r="X1966" s="49"/>
      <c r="Y1966" s="49"/>
      <c r="Z1966" s="49"/>
      <c r="AA1966" s="49"/>
    </row>
    <row r="1967" spans="1:27" x14ac:dyDescent="0.3">
      <c r="A1967" s="47"/>
      <c r="B1967" s="47"/>
      <c r="R1967" s="47"/>
      <c r="X1967" s="49"/>
      <c r="Y1967" s="49"/>
      <c r="Z1967" s="49"/>
      <c r="AA1967" s="49"/>
    </row>
    <row r="1968" spans="1:27" x14ac:dyDescent="0.3">
      <c r="A1968" s="47"/>
      <c r="B1968" s="47"/>
      <c r="R1968" s="47"/>
      <c r="X1968" s="49"/>
      <c r="Y1968" s="49"/>
      <c r="Z1968" s="49"/>
      <c r="AA1968" s="49"/>
    </row>
    <row r="1969" spans="1:27" x14ac:dyDescent="0.3">
      <c r="A1969" s="47"/>
      <c r="B1969" s="47"/>
      <c r="R1969" s="47"/>
      <c r="X1969" s="49"/>
      <c r="Y1969" s="49"/>
      <c r="Z1969" s="49"/>
      <c r="AA1969" s="49"/>
    </row>
    <row r="1970" spans="1:27" x14ac:dyDescent="0.3">
      <c r="A1970" s="47"/>
      <c r="B1970" s="47"/>
      <c r="R1970" s="47"/>
      <c r="X1970" s="49"/>
      <c r="Y1970" s="49"/>
      <c r="Z1970" s="49"/>
      <c r="AA1970" s="49"/>
    </row>
    <row r="1971" spans="1:27" x14ac:dyDescent="0.3">
      <c r="A1971" s="47"/>
      <c r="B1971" s="47"/>
      <c r="R1971" s="47"/>
      <c r="X1971" s="49"/>
      <c r="Y1971" s="49"/>
      <c r="Z1971" s="49"/>
      <c r="AA1971" s="49"/>
    </row>
    <row r="1972" spans="1:27" x14ac:dyDescent="0.3">
      <c r="A1972" s="47"/>
      <c r="B1972" s="47"/>
      <c r="R1972" s="47"/>
      <c r="X1972" s="49"/>
      <c r="Y1972" s="49"/>
      <c r="Z1972" s="49"/>
      <c r="AA1972" s="49"/>
    </row>
    <row r="1973" spans="1:27" x14ac:dyDescent="0.3">
      <c r="A1973" s="47"/>
      <c r="B1973" s="47"/>
      <c r="R1973" s="47"/>
      <c r="X1973" s="49"/>
      <c r="Y1973" s="49"/>
      <c r="Z1973" s="49"/>
      <c r="AA1973" s="49"/>
    </row>
    <row r="1974" spans="1:27" x14ac:dyDescent="0.3">
      <c r="A1974" s="47"/>
      <c r="B1974" s="47"/>
      <c r="R1974" s="47"/>
      <c r="X1974" s="49"/>
      <c r="Y1974" s="49"/>
      <c r="Z1974" s="49"/>
      <c r="AA1974" s="49"/>
    </row>
    <row r="1975" spans="1:27" x14ac:dyDescent="0.3">
      <c r="A1975" s="47"/>
      <c r="B1975" s="47"/>
      <c r="R1975" s="47"/>
      <c r="X1975" s="49"/>
      <c r="Y1975" s="49"/>
      <c r="Z1975" s="49"/>
      <c r="AA1975" s="49"/>
    </row>
    <row r="1976" spans="1:27" x14ac:dyDescent="0.3">
      <c r="A1976" s="47"/>
      <c r="B1976" s="47"/>
      <c r="R1976" s="47"/>
      <c r="X1976" s="49"/>
      <c r="Y1976" s="49"/>
      <c r="Z1976" s="49"/>
      <c r="AA1976" s="49"/>
    </row>
    <row r="1977" spans="1:27" x14ac:dyDescent="0.3">
      <c r="A1977" s="47"/>
      <c r="B1977" s="47"/>
      <c r="R1977" s="47"/>
      <c r="X1977" s="49"/>
      <c r="Y1977" s="49"/>
      <c r="Z1977" s="49"/>
      <c r="AA1977" s="49"/>
    </row>
    <row r="1978" spans="1:27" x14ac:dyDescent="0.3">
      <c r="A1978" s="47"/>
      <c r="B1978" s="47"/>
      <c r="R1978" s="47"/>
      <c r="X1978" s="49"/>
      <c r="Y1978" s="49"/>
      <c r="Z1978" s="49"/>
      <c r="AA1978" s="49"/>
    </row>
    <row r="1979" spans="1:27" x14ac:dyDescent="0.3">
      <c r="A1979" s="47"/>
      <c r="B1979" s="47"/>
      <c r="R1979" s="47"/>
      <c r="X1979" s="49"/>
      <c r="Y1979" s="49"/>
      <c r="Z1979" s="49"/>
      <c r="AA1979" s="49"/>
    </row>
    <row r="1980" spans="1:27" x14ac:dyDescent="0.3">
      <c r="A1980" s="47"/>
      <c r="B1980" s="47"/>
      <c r="R1980" s="47"/>
      <c r="X1980" s="49"/>
      <c r="Y1980" s="49"/>
      <c r="Z1980" s="49"/>
      <c r="AA1980" s="49"/>
    </row>
    <row r="1981" spans="1:27" x14ac:dyDescent="0.3">
      <c r="A1981" s="47"/>
      <c r="B1981" s="47"/>
      <c r="R1981" s="47"/>
      <c r="X1981" s="49"/>
      <c r="Y1981" s="49"/>
      <c r="Z1981" s="49"/>
      <c r="AA1981" s="49"/>
    </row>
    <row r="1982" spans="1:27" x14ac:dyDescent="0.3">
      <c r="A1982" s="47"/>
      <c r="B1982" s="47"/>
      <c r="R1982" s="47"/>
      <c r="X1982" s="49"/>
      <c r="Y1982" s="49"/>
      <c r="Z1982" s="49"/>
      <c r="AA1982" s="49"/>
    </row>
    <row r="1983" spans="1:27" x14ac:dyDescent="0.3">
      <c r="A1983" s="47"/>
      <c r="B1983" s="47"/>
      <c r="R1983" s="47"/>
      <c r="X1983" s="49"/>
      <c r="Y1983" s="49"/>
      <c r="Z1983" s="49"/>
      <c r="AA1983" s="49"/>
    </row>
    <row r="1984" spans="1:27" x14ac:dyDescent="0.3">
      <c r="A1984" s="47"/>
      <c r="B1984" s="47"/>
      <c r="R1984" s="47"/>
      <c r="X1984" s="49"/>
      <c r="Y1984" s="49"/>
      <c r="Z1984" s="49"/>
      <c r="AA1984" s="49"/>
    </row>
    <row r="1985" spans="1:27" x14ac:dyDescent="0.3">
      <c r="A1985" s="47"/>
      <c r="B1985" s="47"/>
      <c r="R1985" s="47"/>
      <c r="X1985" s="49"/>
      <c r="Y1985" s="49"/>
      <c r="Z1985" s="49"/>
      <c r="AA1985" s="49"/>
    </row>
    <row r="1986" spans="1:27" x14ac:dyDescent="0.3">
      <c r="A1986" s="47"/>
      <c r="B1986" s="47"/>
      <c r="R1986" s="47"/>
      <c r="X1986" s="49"/>
      <c r="Y1986" s="49"/>
      <c r="Z1986" s="49"/>
      <c r="AA1986" s="49"/>
    </row>
    <row r="1987" spans="1:27" x14ac:dyDescent="0.3">
      <c r="A1987" s="47"/>
      <c r="B1987" s="47"/>
      <c r="R1987" s="47"/>
      <c r="X1987" s="49"/>
      <c r="Y1987" s="49"/>
      <c r="Z1987" s="49"/>
      <c r="AA1987" s="49"/>
    </row>
    <row r="1988" spans="1:27" x14ac:dyDescent="0.3">
      <c r="A1988" s="47"/>
      <c r="B1988" s="47"/>
      <c r="R1988" s="47"/>
      <c r="X1988" s="49"/>
      <c r="Y1988" s="49"/>
      <c r="Z1988" s="49"/>
      <c r="AA1988" s="49"/>
    </row>
    <row r="1989" spans="1:27" x14ac:dyDescent="0.3">
      <c r="A1989" s="47"/>
      <c r="B1989" s="47"/>
      <c r="R1989" s="47"/>
      <c r="X1989" s="49"/>
      <c r="Y1989" s="49"/>
      <c r="Z1989" s="49"/>
      <c r="AA1989" s="49"/>
    </row>
    <row r="1990" spans="1:27" x14ac:dyDescent="0.3">
      <c r="A1990" s="47"/>
      <c r="B1990" s="47"/>
      <c r="R1990" s="47"/>
      <c r="X1990" s="49"/>
      <c r="Y1990" s="49"/>
      <c r="Z1990" s="49"/>
      <c r="AA1990" s="49"/>
    </row>
    <row r="1991" spans="1:27" x14ac:dyDescent="0.3">
      <c r="A1991" s="47"/>
      <c r="B1991" s="47"/>
      <c r="R1991" s="47"/>
      <c r="X1991" s="49"/>
      <c r="Y1991" s="49"/>
      <c r="Z1991" s="49"/>
      <c r="AA1991" s="49"/>
    </row>
    <row r="1992" spans="1:27" x14ac:dyDescent="0.3">
      <c r="A1992" s="47"/>
      <c r="B1992" s="47"/>
      <c r="R1992" s="47"/>
      <c r="X1992" s="49"/>
      <c r="Y1992" s="49"/>
      <c r="Z1992" s="49"/>
      <c r="AA1992" s="49"/>
    </row>
    <row r="1993" spans="1:27" x14ac:dyDescent="0.3">
      <c r="A1993" s="47"/>
      <c r="B1993" s="47"/>
      <c r="R1993" s="47"/>
      <c r="X1993" s="49"/>
      <c r="Y1993" s="49"/>
      <c r="Z1993" s="49"/>
      <c r="AA1993" s="49"/>
    </row>
    <row r="1994" spans="1:27" x14ac:dyDescent="0.3">
      <c r="A1994" s="47"/>
      <c r="B1994" s="47"/>
      <c r="R1994" s="47"/>
      <c r="X1994" s="49"/>
      <c r="Y1994" s="49"/>
      <c r="Z1994" s="49"/>
      <c r="AA1994" s="49"/>
    </row>
    <row r="1995" spans="1:27" x14ac:dyDescent="0.3">
      <c r="A1995" s="47"/>
      <c r="B1995" s="47"/>
      <c r="R1995" s="47"/>
      <c r="X1995" s="49"/>
      <c r="Y1995" s="49"/>
      <c r="Z1995" s="49"/>
      <c r="AA1995" s="49"/>
    </row>
    <row r="1996" spans="1:27" x14ac:dyDescent="0.3">
      <c r="A1996" s="47"/>
      <c r="B1996" s="47"/>
      <c r="R1996" s="47"/>
      <c r="X1996" s="49"/>
      <c r="Y1996" s="49"/>
      <c r="Z1996" s="49"/>
      <c r="AA1996" s="49"/>
    </row>
    <row r="1997" spans="1:27" x14ac:dyDescent="0.3">
      <c r="A1997" s="47"/>
      <c r="B1997" s="47"/>
      <c r="R1997" s="47"/>
      <c r="X1997" s="49"/>
      <c r="Y1997" s="49"/>
      <c r="Z1997" s="49"/>
      <c r="AA1997" s="49"/>
    </row>
    <row r="1998" spans="1:27" x14ac:dyDescent="0.3">
      <c r="A1998" s="47"/>
      <c r="B1998" s="47"/>
      <c r="R1998" s="47"/>
      <c r="X1998" s="49"/>
      <c r="Y1998" s="49"/>
      <c r="Z1998" s="49"/>
      <c r="AA1998" s="49"/>
    </row>
    <row r="1999" spans="1:27" x14ac:dyDescent="0.3">
      <c r="A1999" s="47"/>
      <c r="B1999" s="47"/>
      <c r="R1999" s="47"/>
      <c r="X1999" s="49"/>
      <c r="Y1999" s="49"/>
      <c r="Z1999" s="49"/>
      <c r="AA1999" s="49"/>
    </row>
    <row r="2000" spans="1:27" x14ac:dyDescent="0.3">
      <c r="A2000" s="47"/>
      <c r="B2000" s="47"/>
      <c r="R2000" s="47"/>
      <c r="X2000" s="49"/>
      <c r="Y2000" s="49"/>
      <c r="Z2000" s="49"/>
      <c r="AA2000" s="49"/>
    </row>
    <row r="2001" spans="1:27" x14ac:dyDescent="0.3">
      <c r="A2001" s="47"/>
      <c r="B2001" s="47"/>
      <c r="R2001" s="47"/>
      <c r="X2001" s="49"/>
      <c r="Y2001" s="49"/>
      <c r="Z2001" s="49"/>
      <c r="AA2001" s="49"/>
    </row>
    <row r="2002" spans="1:27" x14ac:dyDescent="0.3">
      <c r="A2002" s="47"/>
      <c r="B2002" s="47"/>
      <c r="R2002" s="47"/>
      <c r="X2002" s="49"/>
      <c r="Y2002" s="49"/>
      <c r="Z2002" s="49"/>
      <c r="AA2002" s="49"/>
    </row>
    <row r="2003" spans="1:27" x14ac:dyDescent="0.3">
      <c r="A2003" s="47"/>
      <c r="B2003" s="47"/>
      <c r="R2003" s="47"/>
      <c r="X2003" s="49"/>
      <c r="Y2003" s="49"/>
      <c r="Z2003" s="49"/>
      <c r="AA2003" s="49"/>
    </row>
    <row r="2004" spans="1:27" x14ac:dyDescent="0.3">
      <c r="A2004" s="47"/>
      <c r="B2004" s="47"/>
      <c r="R2004" s="47"/>
      <c r="X2004" s="49"/>
      <c r="Y2004" s="49"/>
      <c r="Z2004" s="49"/>
      <c r="AA2004" s="49"/>
    </row>
    <row r="2005" spans="1:27" x14ac:dyDescent="0.3">
      <c r="A2005" s="47"/>
      <c r="B2005" s="47"/>
      <c r="R2005" s="47"/>
      <c r="X2005" s="49"/>
      <c r="Y2005" s="49"/>
      <c r="Z2005" s="49"/>
      <c r="AA2005" s="49"/>
    </row>
    <row r="2006" spans="1:27" x14ac:dyDescent="0.3">
      <c r="A2006" s="47"/>
      <c r="B2006" s="47"/>
      <c r="R2006" s="47"/>
      <c r="X2006" s="49"/>
      <c r="Y2006" s="49"/>
      <c r="Z2006" s="49"/>
      <c r="AA2006" s="49"/>
    </row>
    <row r="2007" spans="1:27" x14ac:dyDescent="0.3">
      <c r="A2007" s="47"/>
      <c r="B2007" s="47"/>
      <c r="R2007" s="47"/>
      <c r="X2007" s="49"/>
      <c r="Y2007" s="49"/>
      <c r="Z2007" s="49"/>
      <c r="AA2007" s="49"/>
    </row>
    <row r="2008" spans="1:27" x14ac:dyDescent="0.3">
      <c r="A2008" s="47"/>
      <c r="B2008" s="47"/>
      <c r="R2008" s="47"/>
      <c r="X2008" s="49"/>
      <c r="Y2008" s="49"/>
      <c r="Z2008" s="49"/>
      <c r="AA2008" s="49"/>
    </row>
    <row r="2009" spans="1:27" x14ac:dyDescent="0.3">
      <c r="A2009" s="47"/>
      <c r="B2009" s="47"/>
      <c r="R2009" s="47"/>
      <c r="X2009" s="49"/>
      <c r="Y2009" s="49"/>
      <c r="Z2009" s="49"/>
      <c r="AA2009" s="49"/>
    </row>
    <row r="2010" spans="1:27" x14ac:dyDescent="0.3">
      <c r="A2010" s="47"/>
      <c r="B2010" s="47"/>
      <c r="R2010" s="47"/>
      <c r="X2010" s="49"/>
      <c r="Y2010" s="49"/>
      <c r="Z2010" s="49"/>
      <c r="AA2010" s="49"/>
    </row>
    <row r="2011" spans="1:27" x14ac:dyDescent="0.3">
      <c r="A2011" s="47"/>
      <c r="B2011" s="47"/>
      <c r="R2011" s="47"/>
      <c r="X2011" s="49"/>
      <c r="Y2011" s="49"/>
      <c r="Z2011" s="49"/>
      <c r="AA2011" s="49"/>
    </row>
    <row r="2012" spans="1:27" x14ac:dyDescent="0.3">
      <c r="A2012" s="47"/>
      <c r="B2012" s="47"/>
      <c r="R2012" s="47"/>
      <c r="X2012" s="49"/>
      <c r="Y2012" s="49"/>
      <c r="Z2012" s="49"/>
      <c r="AA2012" s="49"/>
    </row>
    <row r="2013" spans="1:27" x14ac:dyDescent="0.3">
      <c r="A2013" s="47"/>
      <c r="B2013" s="47"/>
      <c r="R2013" s="47"/>
      <c r="X2013" s="49"/>
      <c r="Y2013" s="49"/>
      <c r="Z2013" s="49"/>
      <c r="AA2013" s="49"/>
    </row>
    <row r="2014" spans="1:27" x14ac:dyDescent="0.3">
      <c r="A2014" s="47"/>
      <c r="B2014" s="47"/>
      <c r="R2014" s="47"/>
      <c r="X2014" s="49"/>
      <c r="Y2014" s="49"/>
      <c r="Z2014" s="49"/>
      <c r="AA2014" s="49"/>
    </row>
    <row r="2015" spans="1:27" x14ac:dyDescent="0.3">
      <c r="A2015" s="47"/>
      <c r="B2015" s="47"/>
      <c r="R2015" s="47"/>
      <c r="X2015" s="49"/>
      <c r="Y2015" s="49"/>
      <c r="Z2015" s="49"/>
      <c r="AA2015" s="49"/>
    </row>
    <row r="2016" spans="1:27" x14ac:dyDescent="0.3">
      <c r="A2016" s="47"/>
      <c r="B2016" s="47"/>
      <c r="R2016" s="47"/>
      <c r="X2016" s="49"/>
      <c r="Y2016" s="49"/>
      <c r="Z2016" s="49"/>
      <c r="AA2016" s="49"/>
    </row>
    <row r="2017" spans="1:27" x14ac:dyDescent="0.3">
      <c r="A2017" s="47"/>
      <c r="B2017" s="47"/>
      <c r="R2017" s="47"/>
      <c r="X2017" s="49"/>
      <c r="Y2017" s="49"/>
      <c r="Z2017" s="49"/>
      <c r="AA2017" s="49"/>
    </row>
    <row r="2018" spans="1:27" x14ac:dyDescent="0.3">
      <c r="A2018" s="47"/>
      <c r="B2018" s="47"/>
      <c r="R2018" s="47"/>
      <c r="X2018" s="49"/>
      <c r="Y2018" s="49"/>
      <c r="Z2018" s="49"/>
      <c r="AA2018" s="49"/>
    </row>
    <row r="2019" spans="1:27" x14ac:dyDescent="0.3">
      <c r="A2019" s="47"/>
      <c r="B2019" s="47"/>
      <c r="R2019" s="47"/>
      <c r="X2019" s="49"/>
      <c r="Y2019" s="49"/>
      <c r="Z2019" s="49"/>
      <c r="AA2019" s="49"/>
    </row>
    <row r="2020" spans="1:27" x14ac:dyDescent="0.3">
      <c r="A2020" s="47"/>
      <c r="B2020" s="47"/>
      <c r="R2020" s="47"/>
      <c r="X2020" s="49"/>
      <c r="Y2020" s="49"/>
      <c r="Z2020" s="49"/>
      <c r="AA2020" s="49"/>
    </row>
    <row r="2021" spans="1:27" x14ac:dyDescent="0.3">
      <c r="A2021" s="47"/>
      <c r="B2021" s="47"/>
      <c r="R2021" s="47"/>
      <c r="X2021" s="49"/>
      <c r="Y2021" s="49"/>
      <c r="Z2021" s="49"/>
      <c r="AA2021" s="49"/>
    </row>
    <row r="2022" spans="1:27" x14ac:dyDescent="0.3">
      <c r="A2022" s="47"/>
      <c r="B2022" s="47"/>
      <c r="R2022" s="47"/>
      <c r="X2022" s="49"/>
      <c r="Y2022" s="49"/>
      <c r="Z2022" s="49"/>
      <c r="AA2022" s="49"/>
    </row>
    <row r="2023" spans="1:27" x14ac:dyDescent="0.3">
      <c r="A2023" s="47"/>
      <c r="B2023" s="47"/>
      <c r="R2023" s="47"/>
      <c r="X2023" s="49"/>
      <c r="Y2023" s="49"/>
      <c r="Z2023" s="49"/>
      <c r="AA2023" s="49"/>
    </row>
    <row r="2024" spans="1:27" x14ac:dyDescent="0.3">
      <c r="A2024" s="47"/>
      <c r="B2024" s="47"/>
      <c r="R2024" s="47"/>
      <c r="X2024" s="49"/>
      <c r="Y2024" s="49"/>
      <c r="Z2024" s="49"/>
      <c r="AA2024" s="49"/>
    </row>
    <row r="2025" spans="1:27" x14ac:dyDescent="0.3">
      <c r="A2025" s="47"/>
      <c r="B2025" s="47"/>
      <c r="R2025" s="47"/>
      <c r="X2025" s="49"/>
      <c r="Y2025" s="49"/>
      <c r="Z2025" s="49"/>
      <c r="AA2025" s="49"/>
    </row>
    <row r="2026" spans="1:27" x14ac:dyDescent="0.3">
      <c r="A2026" s="47"/>
      <c r="B2026" s="47"/>
      <c r="R2026" s="47"/>
      <c r="X2026" s="49"/>
      <c r="Y2026" s="49"/>
      <c r="Z2026" s="49"/>
      <c r="AA2026" s="49"/>
    </row>
    <row r="2027" spans="1:27" x14ac:dyDescent="0.3">
      <c r="A2027" s="47"/>
      <c r="B2027" s="47"/>
      <c r="R2027" s="47"/>
      <c r="X2027" s="49"/>
      <c r="Y2027" s="49"/>
      <c r="Z2027" s="49"/>
      <c r="AA2027" s="49"/>
    </row>
    <row r="2028" spans="1:27" x14ac:dyDescent="0.3">
      <c r="A2028" s="47"/>
      <c r="B2028" s="47"/>
      <c r="R2028" s="47"/>
      <c r="X2028" s="49"/>
      <c r="Y2028" s="49"/>
      <c r="Z2028" s="49"/>
      <c r="AA2028" s="49"/>
    </row>
    <row r="2029" spans="1:27" x14ac:dyDescent="0.3">
      <c r="A2029" s="47"/>
      <c r="B2029" s="47"/>
      <c r="R2029" s="47"/>
      <c r="X2029" s="49"/>
      <c r="Y2029" s="49"/>
      <c r="Z2029" s="49"/>
      <c r="AA2029" s="49"/>
    </row>
    <row r="2030" spans="1:27" x14ac:dyDescent="0.3">
      <c r="A2030" s="47"/>
      <c r="B2030" s="47"/>
      <c r="R2030" s="47"/>
      <c r="X2030" s="49"/>
      <c r="Y2030" s="49"/>
      <c r="Z2030" s="49"/>
      <c r="AA2030" s="49"/>
    </row>
    <row r="2031" spans="1:27" x14ac:dyDescent="0.3">
      <c r="A2031" s="47"/>
      <c r="B2031" s="47"/>
      <c r="R2031" s="47"/>
      <c r="X2031" s="49"/>
      <c r="Y2031" s="49"/>
      <c r="Z2031" s="49"/>
      <c r="AA2031" s="49"/>
    </row>
    <row r="2032" spans="1:27" x14ac:dyDescent="0.3">
      <c r="A2032" s="47"/>
      <c r="B2032" s="47"/>
      <c r="R2032" s="47"/>
      <c r="X2032" s="49"/>
      <c r="Y2032" s="49"/>
      <c r="Z2032" s="49"/>
      <c r="AA2032" s="49"/>
    </row>
    <row r="2033" spans="1:27" x14ac:dyDescent="0.3">
      <c r="A2033" s="47"/>
      <c r="B2033" s="47"/>
      <c r="R2033" s="47"/>
      <c r="X2033" s="49"/>
      <c r="Y2033" s="49"/>
      <c r="Z2033" s="49"/>
      <c r="AA2033" s="49"/>
    </row>
    <row r="2034" spans="1:27" x14ac:dyDescent="0.3">
      <c r="A2034" s="47"/>
      <c r="B2034" s="47"/>
      <c r="R2034" s="47"/>
      <c r="X2034" s="49"/>
      <c r="Y2034" s="49"/>
      <c r="Z2034" s="49"/>
      <c r="AA2034" s="49"/>
    </row>
    <row r="2035" spans="1:27" x14ac:dyDescent="0.3">
      <c r="A2035" s="47"/>
      <c r="B2035" s="47"/>
      <c r="R2035" s="47"/>
      <c r="X2035" s="49"/>
      <c r="Y2035" s="49"/>
      <c r="Z2035" s="49"/>
      <c r="AA2035" s="49"/>
    </row>
    <row r="2036" spans="1:27" x14ac:dyDescent="0.3">
      <c r="A2036" s="47"/>
      <c r="B2036" s="47"/>
      <c r="R2036" s="47"/>
      <c r="X2036" s="49"/>
      <c r="Y2036" s="49"/>
      <c r="Z2036" s="49"/>
      <c r="AA2036" s="49"/>
    </row>
    <row r="2037" spans="1:27" x14ac:dyDescent="0.3">
      <c r="A2037" s="47"/>
      <c r="B2037" s="47"/>
      <c r="R2037" s="47"/>
      <c r="X2037" s="49"/>
      <c r="Y2037" s="49"/>
      <c r="Z2037" s="49"/>
      <c r="AA2037" s="49"/>
    </row>
    <row r="2038" spans="1:27" x14ac:dyDescent="0.3">
      <c r="A2038" s="47"/>
      <c r="B2038" s="47"/>
      <c r="R2038" s="47"/>
      <c r="X2038" s="49"/>
      <c r="Y2038" s="49"/>
      <c r="Z2038" s="49"/>
      <c r="AA2038" s="49"/>
    </row>
    <row r="2039" spans="1:27" x14ac:dyDescent="0.3">
      <c r="A2039" s="47"/>
      <c r="B2039" s="47"/>
      <c r="R2039" s="47"/>
      <c r="X2039" s="49"/>
      <c r="Y2039" s="49"/>
      <c r="Z2039" s="49"/>
      <c r="AA2039" s="49"/>
    </row>
    <row r="2040" spans="1:27" x14ac:dyDescent="0.3">
      <c r="A2040" s="47"/>
      <c r="B2040" s="47"/>
      <c r="R2040" s="47"/>
      <c r="X2040" s="49"/>
      <c r="Y2040" s="49"/>
      <c r="Z2040" s="49"/>
      <c r="AA2040" s="49"/>
    </row>
    <row r="2041" spans="1:27" x14ac:dyDescent="0.3">
      <c r="A2041" s="47"/>
      <c r="B2041" s="47"/>
      <c r="R2041" s="47"/>
      <c r="X2041" s="49"/>
      <c r="Y2041" s="49"/>
      <c r="Z2041" s="49"/>
      <c r="AA2041" s="49"/>
    </row>
    <row r="2042" spans="1:27" x14ac:dyDescent="0.3">
      <c r="A2042" s="47"/>
      <c r="B2042" s="47"/>
      <c r="R2042" s="47"/>
      <c r="X2042" s="49"/>
      <c r="Y2042" s="49"/>
      <c r="Z2042" s="49"/>
      <c r="AA2042" s="49"/>
    </row>
    <row r="2043" spans="1:27" x14ac:dyDescent="0.3">
      <c r="A2043" s="47"/>
      <c r="B2043" s="47"/>
      <c r="R2043" s="47"/>
      <c r="X2043" s="49"/>
      <c r="Y2043" s="49"/>
      <c r="Z2043" s="49"/>
      <c r="AA2043" s="49"/>
    </row>
    <row r="2044" spans="1:27" x14ac:dyDescent="0.3">
      <c r="A2044" s="47"/>
      <c r="B2044" s="47"/>
      <c r="R2044" s="47"/>
      <c r="X2044" s="49"/>
      <c r="Y2044" s="49"/>
      <c r="Z2044" s="49"/>
      <c r="AA2044" s="49"/>
    </row>
    <row r="2045" spans="1:27" x14ac:dyDescent="0.3">
      <c r="A2045" s="47"/>
      <c r="B2045" s="47"/>
      <c r="R2045" s="47"/>
      <c r="X2045" s="49"/>
      <c r="Y2045" s="49"/>
      <c r="Z2045" s="49"/>
      <c r="AA2045" s="49"/>
    </row>
    <row r="2046" spans="1:27" x14ac:dyDescent="0.3">
      <c r="A2046" s="47"/>
      <c r="B2046" s="47"/>
      <c r="R2046" s="47"/>
      <c r="X2046" s="49"/>
      <c r="Y2046" s="49"/>
      <c r="Z2046" s="49"/>
      <c r="AA2046" s="49"/>
    </row>
    <row r="2047" spans="1:27" x14ac:dyDescent="0.3">
      <c r="A2047" s="47"/>
      <c r="B2047" s="47"/>
      <c r="R2047" s="47"/>
      <c r="X2047" s="49"/>
      <c r="Y2047" s="49"/>
      <c r="Z2047" s="49"/>
      <c r="AA2047" s="49"/>
    </row>
    <row r="2048" spans="1:27" x14ac:dyDescent="0.3">
      <c r="A2048" s="47"/>
      <c r="B2048" s="47"/>
      <c r="R2048" s="47"/>
      <c r="X2048" s="49"/>
      <c r="Y2048" s="49"/>
      <c r="Z2048" s="49"/>
      <c r="AA2048" s="49"/>
    </row>
    <row r="2049" spans="1:27" x14ac:dyDescent="0.3">
      <c r="A2049" s="47"/>
      <c r="B2049" s="47"/>
      <c r="R2049" s="47"/>
      <c r="X2049" s="49"/>
      <c r="Y2049" s="49"/>
      <c r="Z2049" s="49"/>
      <c r="AA2049" s="49"/>
    </row>
    <row r="2050" spans="1:27" x14ac:dyDescent="0.3">
      <c r="A2050" s="47"/>
      <c r="B2050" s="47"/>
      <c r="R2050" s="47"/>
      <c r="X2050" s="49"/>
      <c r="Y2050" s="49"/>
      <c r="Z2050" s="49"/>
      <c r="AA2050" s="49"/>
    </row>
    <row r="2051" spans="1:27" x14ac:dyDescent="0.3">
      <c r="A2051" s="47"/>
      <c r="B2051" s="47"/>
      <c r="R2051" s="47"/>
      <c r="X2051" s="49"/>
      <c r="Y2051" s="49"/>
      <c r="Z2051" s="49"/>
      <c r="AA2051" s="49"/>
    </row>
    <row r="2052" spans="1:27" x14ac:dyDescent="0.3">
      <c r="A2052" s="47"/>
      <c r="B2052" s="47"/>
      <c r="R2052" s="47"/>
      <c r="X2052" s="49"/>
      <c r="Y2052" s="49"/>
      <c r="Z2052" s="49"/>
      <c r="AA2052" s="49"/>
    </row>
    <row r="2053" spans="1:27" x14ac:dyDescent="0.3">
      <c r="A2053" s="47"/>
      <c r="B2053" s="47"/>
      <c r="R2053" s="47"/>
      <c r="X2053" s="49"/>
      <c r="Y2053" s="49"/>
      <c r="Z2053" s="49"/>
      <c r="AA2053" s="49"/>
    </row>
    <row r="2054" spans="1:27" x14ac:dyDescent="0.3">
      <c r="A2054" s="47"/>
      <c r="B2054" s="47"/>
      <c r="R2054" s="47"/>
      <c r="X2054" s="49"/>
      <c r="Y2054" s="49"/>
      <c r="Z2054" s="49"/>
      <c r="AA2054" s="49"/>
    </row>
    <row r="2055" spans="1:27" x14ac:dyDescent="0.3">
      <c r="A2055" s="47"/>
      <c r="B2055" s="47"/>
      <c r="R2055" s="47"/>
      <c r="X2055" s="49"/>
      <c r="Y2055" s="49"/>
      <c r="Z2055" s="49"/>
      <c r="AA2055" s="49"/>
    </row>
    <row r="2056" spans="1:27" x14ac:dyDescent="0.3">
      <c r="A2056" s="47"/>
      <c r="B2056" s="47"/>
      <c r="R2056" s="47"/>
      <c r="X2056" s="49"/>
      <c r="Y2056" s="49"/>
      <c r="Z2056" s="49"/>
      <c r="AA2056" s="49"/>
    </row>
    <row r="2057" spans="1:27" x14ac:dyDescent="0.3">
      <c r="A2057" s="47"/>
      <c r="B2057" s="47"/>
      <c r="R2057" s="47"/>
      <c r="X2057" s="49"/>
      <c r="Y2057" s="49"/>
      <c r="Z2057" s="49"/>
      <c r="AA2057" s="49"/>
    </row>
    <row r="2058" spans="1:27" x14ac:dyDescent="0.3">
      <c r="A2058" s="47"/>
      <c r="B2058" s="47"/>
      <c r="R2058" s="47"/>
      <c r="X2058" s="49"/>
      <c r="Y2058" s="49"/>
      <c r="Z2058" s="49"/>
      <c r="AA2058" s="49"/>
    </row>
    <row r="2059" spans="1:27" x14ac:dyDescent="0.3">
      <c r="A2059" s="47"/>
      <c r="B2059" s="47"/>
      <c r="R2059" s="47"/>
      <c r="X2059" s="49"/>
      <c r="Y2059" s="49"/>
      <c r="Z2059" s="49"/>
      <c r="AA2059" s="49"/>
    </row>
    <row r="2060" spans="1:27" x14ac:dyDescent="0.3">
      <c r="A2060" s="47"/>
      <c r="B2060" s="47"/>
      <c r="R2060" s="47"/>
      <c r="X2060" s="49"/>
      <c r="Y2060" s="49"/>
      <c r="Z2060" s="49"/>
      <c r="AA2060" s="49"/>
    </row>
    <row r="2061" spans="1:27" x14ac:dyDescent="0.3">
      <c r="A2061" s="47"/>
      <c r="B2061" s="47"/>
      <c r="R2061" s="47"/>
      <c r="X2061" s="49"/>
      <c r="Y2061" s="49"/>
      <c r="Z2061" s="49"/>
      <c r="AA2061" s="49"/>
    </row>
    <row r="2062" spans="1:27" x14ac:dyDescent="0.3">
      <c r="A2062" s="47"/>
      <c r="B2062" s="47"/>
      <c r="R2062" s="47"/>
      <c r="X2062" s="49"/>
      <c r="Y2062" s="49"/>
      <c r="Z2062" s="49"/>
      <c r="AA2062" s="49"/>
    </row>
    <row r="2063" spans="1:27" x14ac:dyDescent="0.3">
      <c r="A2063" s="47"/>
      <c r="B2063" s="47"/>
      <c r="R2063" s="47"/>
      <c r="X2063" s="49"/>
      <c r="Y2063" s="49"/>
      <c r="Z2063" s="49"/>
      <c r="AA2063" s="49"/>
    </row>
    <row r="2064" spans="1:27" x14ac:dyDescent="0.3">
      <c r="A2064" s="47"/>
      <c r="B2064" s="47"/>
      <c r="R2064" s="47"/>
      <c r="X2064" s="49"/>
      <c r="Y2064" s="49"/>
      <c r="Z2064" s="49"/>
      <c r="AA2064" s="49"/>
    </row>
    <row r="2065" spans="1:27" x14ac:dyDescent="0.3">
      <c r="A2065" s="47"/>
      <c r="B2065" s="47"/>
      <c r="R2065" s="47"/>
      <c r="X2065" s="49"/>
      <c r="Y2065" s="49"/>
      <c r="Z2065" s="49"/>
      <c r="AA2065" s="49"/>
    </row>
    <row r="2066" spans="1:27" x14ac:dyDescent="0.3">
      <c r="A2066" s="47"/>
      <c r="B2066" s="47"/>
      <c r="R2066" s="47"/>
      <c r="X2066" s="49"/>
      <c r="Y2066" s="49"/>
      <c r="Z2066" s="49"/>
      <c r="AA2066" s="49"/>
    </row>
    <row r="2067" spans="1:27" x14ac:dyDescent="0.3">
      <c r="A2067" s="47"/>
      <c r="B2067" s="47"/>
      <c r="R2067" s="47"/>
      <c r="X2067" s="49"/>
      <c r="Y2067" s="49"/>
      <c r="Z2067" s="49"/>
      <c r="AA2067" s="49"/>
    </row>
    <row r="2068" spans="1:27" x14ac:dyDescent="0.3">
      <c r="A2068" s="47"/>
      <c r="B2068" s="47"/>
      <c r="R2068" s="47"/>
      <c r="X2068" s="49"/>
      <c r="Y2068" s="49"/>
      <c r="Z2068" s="49"/>
      <c r="AA2068" s="49"/>
    </row>
    <row r="2069" spans="1:27" x14ac:dyDescent="0.3">
      <c r="A2069" s="47"/>
      <c r="B2069" s="47"/>
      <c r="R2069" s="47"/>
      <c r="X2069" s="49"/>
      <c r="Y2069" s="49"/>
      <c r="Z2069" s="49"/>
      <c r="AA2069" s="49"/>
    </row>
    <row r="2070" spans="1:27" x14ac:dyDescent="0.3">
      <c r="A2070" s="47"/>
      <c r="B2070" s="47"/>
      <c r="R2070" s="47"/>
      <c r="X2070" s="49"/>
      <c r="Y2070" s="49"/>
      <c r="Z2070" s="49"/>
      <c r="AA2070" s="49"/>
    </row>
    <row r="2071" spans="1:27" x14ac:dyDescent="0.3">
      <c r="A2071" s="47"/>
      <c r="B2071" s="47"/>
      <c r="R2071" s="47"/>
      <c r="X2071" s="49"/>
      <c r="Y2071" s="49"/>
      <c r="Z2071" s="49"/>
      <c r="AA2071" s="49"/>
    </row>
    <row r="2072" spans="1:27" x14ac:dyDescent="0.3">
      <c r="A2072" s="47"/>
      <c r="B2072" s="47"/>
      <c r="R2072" s="47"/>
      <c r="X2072" s="49"/>
      <c r="Y2072" s="49"/>
      <c r="Z2072" s="49"/>
      <c r="AA2072" s="49"/>
    </row>
    <row r="2073" spans="1:27" x14ac:dyDescent="0.3">
      <c r="A2073" s="47"/>
      <c r="B2073" s="47"/>
      <c r="R2073" s="47"/>
      <c r="X2073" s="49"/>
      <c r="Y2073" s="49"/>
      <c r="Z2073" s="49"/>
      <c r="AA2073" s="49"/>
    </row>
    <row r="2074" spans="1:27" x14ac:dyDescent="0.3">
      <c r="A2074" s="47"/>
      <c r="B2074" s="47"/>
      <c r="R2074" s="47"/>
      <c r="X2074" s="49"/>
      <c r="Y2074" s="49"/>
      <c r="Z2074" s="49"/>
      <c r="AA2074" s="49"/>
    </row>
    <row r="2075" spans="1:27" x14ac:dyDescent="0.3">
      <c r="A2075" s="47"/>
      <c r="B2075" s="47"/>
      <c r="R2075" s="47"/>
      <c r="X2075" s="49"/>
      <c r="Y2075" s="49"/>
      <c r="Z2075" s="49"/>
      <c r="AA2075" s="49"/>
    </row>
    <row r="2076" spans="1:27" x14ac:dyDescent="0.3">
      <c r="A2076" s="47"/>
      <c r="B2076" s="47"/>
      <c r="R2076" s="47"/>
      <c r="X2076" s="49"/>
      <c r="Y2076" s="49"/>
      <c r="Z2076" s="49"/>
      <c r="AA2076" s="49"/>
    </row>
    <row r="2077" spans="1:27" x14ac:dyDescent="0.3">
      <c r="A2077" s="47"/>
      <c r="B2077" s="47"/>
      <c r="R2077" s="47"/>
      <c r="X2077" s="49"/>
      <c r="Y2077" s="49"/>
      <c r="Z2077" s="49"/>
      <c r="AA2077" s="49"/>
    </row>
    <row r="2078" spans="1:27" x14ac:dyDescent="0.3">
      <c r="A2078" s="47"/>
      <c r="B2078" s="47"/>
      <c r="R2078" s="47"/>
      <c r="X2078" s="49"/>
      <c r="Y2078" s="49"/>
      <c r="Z2078" s="49"/>
      <c r="AA2078" s="49"/>
    </row>
    <row r="2079" spans="1:27" x14ac:dyDescent="0.3">
      <c r="A2079" s="47"/>
      <c r="B2079" s="47"/>
      <c r="R2079" s="47"/>
      <c r="X2079" s="49"/>
      <c r="Y2079" s="49"/>
      <c r="Z2079" s="49"/>
      <c r="AA2079" s="49"/>
    </row>
    <row r="2080" spans="1:27" x14ac:dyDescent="0.3">
      <c r="A2080" s="47"/>
      <c r="B2080" s="47"/>
      <c r="R2080" s="47"/>
      <c r="X2080" s="49"/>
      <c r="Y2080" s="49"/>
      <c r="Z2080" s="49"/>
      <c r="AA2080" s="49"/>
    </row>
    <row r="2081" spans="1:27" x14ac:dyDescent="0.3">
      <c r="A2081" s="47"/>
      <c r="B2081" s="47"/>
      <c r="R2081" s="47"/>
      <c r="X2081" s="49"/>
      <c r="Y2081" s="49"/>
      <c r="Z2081" s="49"/>
      <c r="AA2081" s="49"/>
    </row>
    <row r="2082" spans="1:27" x14ac:dyDescent="0.3">
      <c r="A2082" s="47"/>
      <c r="B2082" s="47"/>
      <c r="R2082" s="47"/>
      <c r="X2082" s="49"/>
      <c r="Y2082" s="49"/>
      <c r="Z2082" s="49"/>
      <c r="AA2082" s="49"/>
    </row>
    <row r="2083" spans="1:27" x14ac:dyDescent="0.3">
      <c r="A2083" s="47"/>
      <c r="B2083" s="47"/>
      <c r="R2083" s="47"/>
      <c r="X2083" s="49"/>
      <c r="Y2083" s="49"/>
      <c r="Z2083" s="49"/>
      <c r="AA2083" s="49"/>
    </row>
    <row r="2084" spans="1:27" x14ac:dyDescent="0.3">
      <c r="A2084" s="47"/>
      <c r="B2084" s="47"/>
      <c r="R2084" s="47"/>
      <c r="X2084" s="49"/>
      <c r="Y2084" s="49"/>
      <c r="Z2084" s="49"/>
      <c r="AA2084" s="49"/>
    </row>
    <row r="2085" spans="1:27" x14ac:dyDescent="0.3">
      <c r="A2085" s="47"/>
      <c r="B2085" s="47"/>
      <c r="R2085" s="47"/>
      <c r="X2085" s="49"/>
      <c r="Y2085" s="49"/>
      <c r="Z2085" s="49"/>
      <c r="AA2085" s="49"/>
    </row>
    <row r="2086" spans="1:27" x14ac:dyDescent="0.3">
      <c r="A2086" s="47"/>
      <c r="B2086" s="47"/>
      <c r="R2086" s="47"/>
      <c r="X2086" s="49"/>
      <c r="Y2086" s="49"/>
      <c r="Z2086" s="49"/>
      <c r="AA2086" s="49"/>
    </row>
    <row r="2087" spans="1:27" x14ac:dyDescent="0.3">
      <c r="A2087" s="47"/>
      <c r="B2087" s="47"/>
      <c r="R2087" s="47"/>
      <c r="X2087" s="49"/>
      <c r="Y2087" s="49"/>
      <c r="Z2087" s="49"/>
      <c r="AA2087" s="49"/>
    </row>
    <row r="2088" spans="1:27" x14ac:dyDescent="0.3">
      <c r="A2088" s="47"/>
      <c r="B2088" s="47"/>
      <c r="R2088" s="47"/>
      <c r="X2088" s="49"/>
      <c r="Y2088" s="49"/>
      <c r="Z2088" s="49"/>
      <c r="AA2088" s="49"/>
    </row>
    <row r="2089" spans="1:27" x14ac:dyDescent="0.3">
      <c r="A2089" s="47"/>
      <c r="B2089" s="47"/>
      <c r="R2089" s="47"/>
      <c r="X2089" s="49"/>
      <c r="Y2089" s="49"/>
      <c r="Z2089" s="49"/>
      <c r="AA2089" s="49"/>
    </row>
    <row r="2090" spans="1:27" x14ac:dyDescent="0.3">
      <c r="A2090" s="47"/>
      <c r="B2090" s="47"/>
      <c r="R2090" s="47"/>
      <c r="X2090" s="49"/>
      <c r="Y2090" s="49"/>
      <c r="Z2090" s="49"/>
      <c r="AA2090" s="49"/>
    </row>
    <row r="2091" spans="1:27" x14ac:dyDescent="0.3">
      <c r="A2091" s="47"/>
      <c r="B2091" s="47"/>
      <c r="R2091" s="47"/>
      <c r="X2091" s="49"/>
      <c r="Y2091" s="49"/>
      <c r="Z2091" s="49"/>
      <c r="AA2091" s="49"/>
    </row>
    <row r="2092" spans="1:27" x14ac:dyDescent="0.3">
      <c r="A2092" s="47"/>
      <c r="B2092" s="47"/>
      <c r="R2092" s="47"/>
      <c r="X2092" s="49"/>
      <c r="Y2092" s="49"/>
      <c r="Z2092" s="49"/>
      <c r="AA2092" s="49"/>
    </row>
    <row r="2093" spans="1:27" x14ac:dyDescent="0.3">
      <c r="A2093" s="47"/>
      <c r="B2093" s="47"/>
      <c r="R2093" s="47"/>
      <c r="X2093" s="49"/>
      <c r="Y2093" s="49"/>
      <c r="Z2093" s="49"/>
      <c r="AA2093" s="49"/>
    </row>
    <row r="2094" spans="1:27" x14ac:dyDescent="0.3">
      <c r="A2094" s="47"/>
      <c r="B2094" s="47"/>
      <c r="R2094" s="47"/>
      <c r="X2094" s="49"/>
      <c r="Y2094" s="49"/>
      <c r="Z2094" s="49"/>
      <c r="AA2094" s="49"/>
    </row>
    <row r="2095" spans="1:27" x14ac:dyDescent="0.3">
      <c r="A2095" s="47"/>
      <c r="B2095" s="47"/>
      <c r="R2095" s="47"/>
      <c r="X2095" s="49"/>
      <c r="Y2095" s="49"/>
      <c r="Z2095" s="49"/>
      <c r="AA2095" s="49"/>
    </row>
    <row r="2096" spans="1:27" x14ac:dyDescent="0.3">
      <c r="A2096" s="47"/>
      <c r="B2096" s="47"/>
      <c r="R2096" s="47"/>
      <c r="X2096" s="49"/>
      <c r="Y2096" s="49"/>
      <c r="Z2096" s="49"/>
      <c r="AA2096" s="49"/>
    </row>
    <row r="2097" spans="1:27" x14ac:dyDescent="0.3">
      <c r="A2097" s="47"/>
      <c r="B2097" s="47"/>
      <c r="R2097" s="47"/>
      <c r="X2097" s="49"/>
      <c r="Y2097" s="49"/>
      <c r="Z2097" s="49"/>
      <c r="AA2097" s="49"/>
    </row>
    <row r="2098" spans="1:27" x14ac:dyDescent="0.3">
      <c r="A2098" s="47"/>
      <c r="B2098" s="47"/>
      <c r="R2098" s="47"/>
      <c r="X2098" s="49"/>
      <c r="Y2098" s="49"/>
      <c r="Z2098" s="49"/>
      <c r="AA2098" s="49"/>
    </row>
    <row r="2099" spans="1:27" x14ac:dyDescent="0.3">
      <c r="A2099" s="47"/>
      <c r="B2099" s="47"/>
      <c r="R2099" s="47"/>
      <c r="X2099" s="49"/>
      <c r="Y2099" s="49"/>
      <c r="Z2099" s="49"/>
      <c r="AA2099" s="49"/>
    </row>
    <row r="2100" spans="1:27" x14ac:dyDescent="0.3">
      <c r="A2100" s="47"/>
      <c r="B2100" s="47"/>
      <c r="R2100" s="47"/>
      <c r="X2100" s="49"/>
      <c r="Y2100" s="49"/>
      <c r="Z2100" s="49"/>
      <c r="AA2100" s="49"/>
    </row>
    <row r="2101" spans="1:27" x14ac:dyDescent="0.3">
      <c r="A2101" s="47"/>
      <c r="B2101" s="47"/>
      <c r="R2101" s="47"/>
      <c r="X2101" s="49"/>
      <c r="Y2101" s="49"/>
      <c r="Z2101" s="49"/>
      <c r="AA2101" s="49"/>
    </row>
    <row r="2102" spans="1:27" x14ac:dyDescent="0.3">
      <c r="A2102" s="47"/>
      <c r="B2102" s="47"/>
      <c r="R2102" s="47"/>
      <c r="X2102" s="49"/>
      <c r="Y2102" s="49"/>
      <c r="Z2102" s="49"/>
      <c r="AA2102" s="49"/>
    </row>
    <row r="2103" spans="1:27" x14ac:dyDescent="0.3">
      <c r="A2103" s="47"/>
      <c r="B2103" s="47"/>
      <c r="R2103" s="47"/>
      <c r="X2103" s="49"/>
      <c r="Y2103" s="49"/>
      <c r="Z2103" s="49"/>
      <c r="AA2103" s="49"/>
    </row>
    <row r="2104" spans="1:27" x14ac:dyDescent="0.3">
      <c r="A2104" s="47"/>
      <c r="B2104" s="47"/>
      <c r="R2104" s="47"/>
      <c r="X2104" s="49"/>
      <c r="Y2104" s="49"/>
      <c r="Z2104" s="49"/>
      <c r="AA2104" s="49"/>
    </row>
    <row r="2105" spans="1:27" x14ac:dyDescent="0.3">
      <c r="A2105" s="47"/>
      <c r="B2105" s="47"/>
      <c r="R2105" s="47"/>
      <c r="X2105" s="49"/>
      <c r="Y2105" s="49"/>
      <c r="Z2105" s="49"/>
      <c r="AA2105" s="49"/>
    </row>
    <row r="2106" spans="1:27" x14ac:dyDescent="0.3">
      <c r="A2106" s="47"/>
      <c r="B2106" s="47"/>
      <c r="R2106" s="47"/>
      <c r="X2106" s="49"/>
      <c r="Y2106" s="49"/>
      <c r="Z2106" s="49"/>
      <c r="AA2106" s="49"/>
    </row>
    <row r="2107" spans="1:27" x14ac:dyDescent="0.3">
      <c r="A2107" s="47"/>
      <c r="B2107" s="47"/>
      <c r="R2107" s="47"/>
      <c r="X2107" s="49"/>
      <c r="Y2107" s="49"/>
      <c r="Z2107" s="49"/>
      <c r="AA2107" s="49"/>
    </row>
    <row r="2108" spans="1:27" x14ac:dyDescent="0.3">
      <c r="A2108" s="47"/>
      <c r="B2108" s="47"/>
      <c r="R2108" s="47"/>
      <c r="X2108" s="49"/>
      <c r="Y2108" s="49"/>
      <c r="Z2108" s="49"/>
      <c r="AA2108" s="49"/>
    </row>
    <row r="2109" spans="1:27" x14ac:dyDescent="0.3">
      <c r="A2109" s="47"/>
      <c r="B2109" s="47"/>
      <c r="R2109" s="47"/>
      <c r="X2109" s="49"/>
      <c r="Y2109" s="49"/>
      <c r="Z2109" s="49"/>
      <c r="AA2109" s="49"/>
    </row>
    <row r="2110" spans="1:27" x14ac:dyDescent="0.3">
      <c r="A2110" s="47"/>
      <c r="B2110" s="47"/>
      <c r="R2110" s="47"/>
      <c r="X2110" s="49"/>
      <c r="Y2110" s="49"/>
      <c r="Z2110" s="49"/>
      <c r="AA2110" s="49"/>
    </row>
    <row r="2111" spans="1:27" x14ac:dyDescent="0.3">
      <c r="A2111" s="47"/>
      <c r="B2111" s="47"/>
      <c r="R2111" s="47"/>
      <c r="X2111" s="49"/>
      <c r="Y2111" s="49"/>
      <c r="Z2111" s="49"/>
      <c r="AA2111" s="49"/>
    </row>
    <row r="2112" spans="1:27" x14ac:dyDescent="0.3">
      <c r="A2112" s="47"/>
      <c r="B2112" s="47"/>
      <c r="R2112" s="47"/>
      <c r="X2112" s="49"/>
      <c r="Y2112" s="49"/>
      <c r="Z2112" s="49"/>
      <c r="AA2112" s="49"/>
    </row>
    <row r="2113" spans="1:27" x14ac:dyDescent="0.3">
      <c r="A2113" s="47"/>
      <c r="B2113" s="47"/>
      <c r="R2113" s="47"/>
      <c r="X2113" s="49"/>
      <c r="Y2113" s="49"/>
      <c r="Z2113" s="49"/>
      <c r="AA2113" s="49"/>
    </row>
    <row r="2114" spans="1:27" x14ac:dyDescent="0.3">
      <c r="A2114" s="47"/>
      <c r="B2114" s="47"/>
      <c r="R2114" s="47"/>
      <c r="X2114" s="49"/>
      <c r="Y2114" s="49"/>
      <c r="Z2114" s="49"/>
      <c r="AA2114" s="49"/>
    </row>
    <row r="2115" spans="1:27" x14ac:dyDescent="0.3">
      <c r="A2115" s="47"/>
      <c r="B2115" s="47"/>
      <c r="R2115" s="47"/>
      <c r="X2115" s="49"/>
      <c r="Y2115" s="49"/>
      <c r="Z2115" s="49"/>
      <c r="AA2115" s="49"/>
    </row>
    <row r="2116" spans="1:27" x14ac:dyDescent="0.3">
      <c r="A2116" s="47"/>
      <c r="B2116" s="47"/>
      <c r="R2116" s="47"/>
      <c r="X2116" s="49"/>
      <c r="Y2116" s="49"/>
      <c r="Z2116" s="49"/>
      <c r="AA2116" s="49"/>
    </row>
    <row r="2117" spans="1:27" x14ac:dyDescent="0.3">
      <c r="A2117" s="47"/>
      <c r="B2117" s="47"/>
      <c r="R2117" s="47"/>
      <c r="X2117" s="49"/>
      <c r="Y2117" s="49"/>
      <c r="Z2117" s="49"/>
      <c r="AA2117" s="49"/>
    </row>
    <row r="2118" spans="1:27" x14ac:dyDescent="0.3">
      <c r="A2118" s="47"/>
      <c r="B2118" s="47"/>
      <c r="R2118" s="47"/>
      <c r="X2118" s="49"/>
      <c r="Y2118" s="49"/>
      <c r="Z2118" s="49"/>
      <c r="AA2118" s="49"/>
    </row>
    <row r="2119" spans="1:27" x14ac:dyDescent="0.3">
      <c r="A2119" s="47"/>
      <c r="B2119" s="47"/>
      <c r="R2119" s="47"/>
      <c r="X2119" s="49"/>
      <c r="Y2119" s="49"/>
      <c r="Z2119" s="49"/>
      <c r="AA2119" s="49"/>
    </row>
    <row r="2120" spans="1:27" x14ac:dyDescent="0.3">
      <c r="A2120" s="47"/>
      <c r="B2120" s="47"/>
      <c r="R2120" s="47"/>
      <c r="X2120" s="49"/>
      <c r="Y2120" s="49"/>
      <c r="Z2120" s="49"/>
      <c r="AA2120" s="49"/>
    </row>
    <row r="2121" spans="1:27" x14ac:dyDescent="0.3">
      <c r="A2121" s="47"/>
      <c r="B2121" s="47"/>
      <c r="R2121" s="47"/>
      <c r="X2121" s="49"/>
      <c r="Y2121" s="49"/>
      <c r="Z2121" s="49"/>
      <c r="AA2121" s="49"/>
    </row>
    <row r="2122" spans="1:27" x14ac:dyDescent="0.3">
      <c r="A2122" s="47"/>
      <c r="B2122" s="47"/>
      <c r="R2122" s="47"/>
      <c r="X2122" s="49"/>
      <c r="Y2122" s="49"/>
      <c r="Z2122" s="49"/>
      <c r="AA2122" s="49"/>
    </row>
    <row r="2123" spans="1:27" x14ac:dyDescent="0.3">
      <c r="A2123" s="47"/>
      <c r="B2123" s="47"/>
      <c r="R2123" s="47"/>
      <c r="X2123" s="49"/>
      <c r="Y2123" s="49"/>
      <c r="Z2123" s="49"/>
      <c r="AA2123" s="49"/>
    </row>
    <row r="2124" spans="1:27" x14ac:dyDescent="0.3">
      <c r="A2124" s="47"/>
      <c r="B2124" s="47"/>
      <c r="R2124" s="47"/>
      <c r="X2124" s="49"/>
      <c r="Y2124" s="49"/>
      <c r="Z2124" s="49"/>
      <c r="AA2124" s="49"/>
    </row>
    <row r="2125" spans="1:27" x14ac:dyDescent="0.3">
      <c r="A2125" s="47"/>
      <c r="B2125" s="47"/>
      <c r="R2125" s="47"/>
      <c r="X2125" s="49"/>
      <c r="Y2125" s="49"/>
      <c r="Z2125" s="49"/>
      <c r="AA2125" s="49"/>
    </row>
    <row r="2126" spans="1:27" x14ac:dyDescent="0.3">
      <c r="A2126" s="47"/>
      <c r="B2126" s="47"/>
      <c r="R2126" s="47"/>
      <c r="X2126" s="49"/>
      <c r="Y2126" s="49"/>
      <c r="Z2126" s="49"/>
      <c r="AA2126" s="49"/>
    </row>
    <row r="2127" spans="1:27" x14ac:dyDescent="0.3">
      <c r="A2127" s="47"/>
      <c r="B2127" s="47"/>
      <c r="R2127" s="47"/>
      <c r="X2127" s="49"/>
      <c r="Y2127" s="49"/>
      <c r="Z2127" s="49"/>
      <c r="AA2127" s="49"/>
    </row>
    <row r="2128" spans="1:27" x14ac:dyDescent="0.3">
      <c r="A2128" s="47"/>
      <c r="B2128" s="47"/>
      <c r="R2128" s="47"/>
      <c r="X2128" s="49"/>
      <c r="Y2128" s="49"/>
      <c r="Z2128" s="49"/>
      <c r="AA2128" s="49"/>
    </row>
    <row r="2129" spans="1:27" x14ac:dyDescent="0.3">
      <c r="A2129" s="47"/>
      <c r="B2129" s="47"/>
      <c r="R2129" s="47"/>
      <c r="X2129" s="49"/>
      <c r="Y2129" s="49"/>
      <c r="Z2129" s="49"/>
      <c r="AA2129" s="49"/>
    </row>
    <row r="2130" spans="1:27" x14ac:dyDescent="0.3">
      <c r="A2130" s="47"/>
      <c r="B2130" s="47"/>
      <c r="R2130" s="47"/>
      <c r="X2130" s="49"/>
      <c r="Y2130" s="49"/>
      <c r="Z2130" s="49"/>
      <c r="AA2130" s="49"/>
    </row>
    <row r="2131" spans="1:27" x14ac:dyDescent="0.3">
      <c r="A2131" s="47"/>
      <c r="B2131" s="47"/>
      <c r="R2131" s="47"/>
      <c r="X2131" s="49"/>
      <c r="Y2131" s="49"/>
      <c r="Z2131" s="49"/>
      <c r="AA2131" s="49"/>
    </row>
    <row r="2132" spans="1:27" x14ac:dyDescent="0.3">
      <c r="A2132" s="47"/>
      <c r="B2132" s="47"/>
      <c r="R2132" s="47"/>
      <c r="X2132" s="49"/>
      <c r="Y2132" s="49"/>
      <c r="Z2132" s="49"/>
      <c r="AA2132" s="49"/>
    </row>
    <row r="2133" spans="1:27" x14ac:dyDescent="0.3">
      <c r="A2133" s="47"/>
      <c r="B2133" s="47"/>
      <c r="R2133" s="47"/>
      <c r="X2133" s="49"/>
      <c r="Y2133" s="49"/>
      <c r="Z2133" s="49"/>
      <c r="AA2133" s="49"/>
    </row>
    <row r="2134" spans="1:27" x14ac:dyDescent="0.3">
      <c r="A2134" s="47"/>
      <c r="B2134" s="47"/>
      <c r="R2134" s="47"/>
      <c r="X2134" s="49"/>
      <c r="Y2134" s="49"/>
      <c r="Z2134" s="49"/>
      <c r="AA2134" s="49"/>
    </row>
    <row r="2135" spans="1:27" x14ac:dyDescent="0.3">
      <c r="A2135" s="47"/>
      <c r="B2135" s="47"/>
      <c r="R2135" s="47"/>
      <c r="X2135" s="49"/>
      <c r="Y2135" s="49"/>
      <c r="Z2135" s="49"/>
      <c r="AA2135" s="49"/>
    </row>
    <row r="2136" spans="1:27" x14ac:dyDescent="0.3">
      <c r="A2136" s="47"/>
      <c r="B2136" s="47"/>
      <c r="R2136" s="47"/>
      <c r="X2136" s="49"/>
      <c r="Y2136" s="49"/>
      <c r="Z2136" s="49"/>
      <c r="AA2136" s="49"/>
    </row>
    <row r="2137" spans="1:27" x14ac:dyDescent="0.3">
      <c r="A2137" s="47"/>
      <c r="B2137" s="47"/>
      <c r="R2137" s="47"/>
      <c r="X2137" s="49"/>
      <c r="Y2137" s="49"/>
      <c r="Z2137" s="49"/>
      <c r="AA2137" s="49"/>
    </row>
    <row r="2138" spans="1:27" x14ac:dyDescent="0.3">
      <c r="A2138" s="47"/>
      <c r="B2138" s="47"/>
      <c r="R2138" s="47"/>
      <c r="X2138" s="49"/>
      <c r="Y2138" s="49"/>
      <c r="Z2138" s="49"/>
      <c r="AA2138" s="49"/>
    </row>
    <row r="2139" spans="1:27" x14ac:dyDescent="0.3">
      <c r="A2139" s="47"/>
      <c r="B2139" s="47"/>
      <c r="R2139" s="47"/>
      <c r="X2139" s="49"/>
      <c r="Y2139" s="49"/>
      <c r="Z2139" s="49"/>
      <c r="AA2139" s="49"/>
    </row>
    <row r="2140" spans="1:27" x14ac:dyDescent="0.3">
      <c r="A2140" s="47"/>
      <c r="B2140" s="47"/>
      <c r="R2140" s="47"/>
      <c r="X2140" s="49"/>
      <c r="Y2140" s="49"/>
      <c r="Z2140" s="49"/>
      <c r="AA2140" s="49"/>
    </row>
    <row r="2141" spans="1:27" x14ac:dyDescent="0.3">
      <c r="A2141" s="47"/>
      <c r="B2141" s="47"/>
      <c r="R2141" s="47"/>
      <c r="X2141" s="49"/>
      <c r="Y2141" s="49"/>
      <c r="Z2141" s="49"/>
      <c r="AA2141" s="49"/>
    </row>
    <row r="2142" spans="1:27" x14ac:dyDescent="0.3">
      <c r="A2142" s="47"/>
      <c r="B2142" s="47"/>
      <c r="R2142" s="47"/>
      <c r="X2142" s="49"/>
      <c r="Y2142" s="49"/>
      <c r="Z2142" s="49"/>
      <c r="AA2142" s="49"/>
    </row>
    <row r="2143" spans="1:27" x14ac:dyDescent="0.3">
      <c r="A2143" s="47"/>
      <c r="B2143" s="47"/>
      <c r="R2143" s="47"/>
      <c r="X2143" s="49"/>
      <c r="Y2143" s="49"/>
      <c r="Z2143" s="49"/>
      <c r="AA2143" s="49"/>
    </row>
    <row r="2144" spans="1:27" x14ac:dyDescent="0.3">
      <c r="A2144" s="47"/>
      <c r="B2144" s="47"/>
      <c r="R2144" s="47"/>
      <c r="X2144" s="49"/>
      <c r="Y2144" s="49"/>
      <c r="Z2144" s="49"/>
      <c r="AA2144" s="49"/>
    </row>
    <row r="2145" spans="1:27" x14ac:dyDescent="0.3">
      <c r="A2145" s="47"/>
      <c r="B2145" s="47"/>
      <c r="R2145" s="47"/>
      <c r="X2145" s="49"/>
      <c r="Y2145" s="49"/>
      <c r="Z2145" s="49"/>
      <c r="AA2145" s="49"/>
    </row>
    <row r="2146" spans="1:27" x14ac:dyDescent="0.3">
      <c r="A2146" s="47"/>
      <c r="B2146" s="47"/>
      <c r="R2146" s="47"/>
      <c r="X2146" s="49"/>
      <c r="Y2146" s="49"/>
      <c r="Z2146" s="49"/>
      <c r="AA2146" s="49"/>
    </row>
    <row r="2147" spans="1:27" x14ac:dyDescent="0.3">
      <c r="A2147" s="47"/>
      <c r="B2147" s="47"/>
      <c r="R2147" s="47"/>
      <c r="X2147" s="49"/>
      <c r="Y2147" s="49"/>
      <c r="Z2147" s="49"/>
      <c r="AA2147" s="49"/>
    </row>
    <row r="2148" spans="1:27" x14ac:dyDescent="0.3">
      <c r="A2148" s="47"/>
      <c r="B2148" s="47"/>
      <c r="R2148" s="47"/>
      <c r="X2148" s="49"/>
      <c r="Y2148" s="49"/>
      <c r="Z2148" s="49"/>
      <c r="AA2148" s="49"/>
    </row>
    <row r="2149" spans="1:27" x14ac:dyDescent="0.3">
      <c r="A2149" s="47"/>
      <c r="B2149" s="47"/>
      <c r="R2149" s="47"/>
      <c r="X2149" s="49"/>
      <c r="Y2149" s="49"/>
      <c r="Z2149" s="49"/>
      <c r="AA2149" s="49"/>
    </row>
    <row r="2150" spans="1:27" x14ac:dyDescent="0.3">
      <c r="A2150" s="47"/>
      <c r="B2150" s="47"/>
      <c r="R2150" s="47"/>
      <c r="X2150" s="49"/>
      <c r="Y2150" s="49"/>
      <c r="Z2150" s="49"/>
      <c r="AA2150" s="49"/>
    </row>
    <row r="2151" spans="1:27" x14ac:dyDescent="0.3">
      <c r="A2151" s="47"/>
      <c r="B2151" s="47"/>
      <c r="R2151" s="47"/>
      <c r="X2151" s="49"/>
      <c r="Y2151" s="49"/>
      <c r="Z2151" s="49"/>
      <c r="AA2151" s="49"/>
    </row>
    <row r="2152" spans="1:27" x14ac:dyDescent="0.3">
      <c r="A2152" s="47"/>
      <c r="B2152" s="47"/>
      <c r="R2152" s="47"/>
      <c r="X2152" s="49"/>
      <c r="Y2152" s="49"/>
      <c r="Z2152" s="49"/>
      <c r="AA2152" s="49"/>
    </row>
    <row r="2153" spans="1:27" x14ac:dyDescent="0.3">
      <c r="A2153" s="47"/>
      <c r="B2153" s="47"/>
      <c r="R2153" s="47"/>
      <c r="X2153" s="49"/>
      <c r="Y2153" s="49"/>
      <c r="Z2153" s="49"/>
      <c r="AA2153" s="49"/>
    </row>
    <row r="2154" spans="1:27" x14ac:dyDescent="0.3">
      <c r="A2154" s="47"/>
      <c r="B2154" s="47"/>
      <c r="R2154" s="47"/>
      <c r="X2154" s="49"/>
      <c r="Y2154" s="49"/>
      <c r="Z2154" s="49"/>
      <c r="AA2154" s="49"/>
    </row>
    <row r="2155" spans="1:27" x14ac:dyDescent="0.3">
      <c r="A2155" s="47"/>
      <c r="B2155" s="47"/>
      <c r="R2155" s="47"/>
      <c r="X2155" s="49"/>
      <c r="Y2155" s="49"/>
      <c r="Z2155" s="49"/>
      <c r="AA2155" s="49"/>
    </row>
    <row r="2156" spans="1:27" x14ac:dyDescent="0.3">
      <c r="A2156" s="47"/>
      <c r="B2156" s="47"/>
      <c r="R2156" s="47"/>
      <c r="X2156" s="49"/>
      <c r="Y2156" s="49"/>
      <c r="Z2156" s="49"/>
      <c r="AA2156" s="49"/>
    </row>
    <row r="2157" spans="1:27" x14ac:dyDescent="0.3">
      <c r="A2157" s="47"/>
      <c r="B2157" s="47"/>
      <c r="R2157" s="47"/>
      <c r="X2157" s="49"/>
      <c r="Y2157" s="49"/>
      <c r="Z2157" s="49"/>
      <c r="AA2157" s="49"/>
    </row>
    <row r="2158" spans="1:27" x14ac:dyDescent="0.3">
      <c r="A2158" s="47"/>
      <c r="B2158" s="47"/>
      <c r="R2158" s="47"/>
      <c r="X2158" s="49"/>
      <c r="Y2158" s="49"/>
      <c r="Z2158" s="49"/>
      <c r="AA2158" s="49"/>
    </row>
    <row r="2159" spans="1:27" x14ac:dyDescent="0.3">
      <c r="A2159" s="47"/>
      <c r="B2159" s="47"/>
      <c r="R2159" s="47"/>
      <c r="X2159" s="49"/>
      <c r="Y2159" s="49"/>
      <c r="Z2159" s="49"/>
      <c r="AA2159" s="49"/>
    </row>
    <row r="2160" spans="1:27" x14ac:dyDescent="0.3">
      <c r="A2160" s="47"/>
      <c r="B2160" s="47"/>
      <c r="R2160" s="47"/>
      <c r="X2160" s="49"/>
      <c r="Y2160" s="49"/>
      <c r="Z2160" s="49"/>
      <c r="AA2160" s="49"/>
    </row>
    <row r="2161" spans="1:27" x14ac:dyDescent="0.3">
      <c r="A2161" s="47"/>
      <c r="B2161" s="47"/>
      <c r="R2161" s="47"/>
      <c r="X2161" s="49"/>
      <c r="Y2161" s="49"/>
      <c r="Z2161" s="49"/>
      <c r="AA2161" s="49"/>
    </row>
    <row r="2162" spans="1:27" x14ac:dyDescent="0.3">
      <c r="A2162" s="47"/>
      <c r="B2162" s="47"/>
      <c r="R2162" s="47"/>
      <c r="X2162" s="49"/>
      <c r="Y2162" s="49"/>
      <c r="Z2162" s="49"/>
      <c r="AA2162" s="49"/>
    </row>
    <row r="2163" spans="1:27" x14ac:dyDescent="0.3">
      <c r="A2163" s="47"/>
      <c r="B2163" s="47"/>
      <c r="R2163" s="47"/>
      <c r="X2163" s="49"/>
      <c r="Y2163" s="49"/>
      <c r="Z2163" s="49"/>
      <c r="AA2163" s="49"/>
    </row>
    <row r="2164" spans="1:27" x14ac:dyDescent="0.3">
      <c r="A2164" s="47"/>
      <c r="B2164" s="47"/>
      <c r="R2164" s="47"/>
      <c r="X2164" s="49"/>
      <c r="Y2164" s="49"/>
      <c r="Z2164" s="49"/>
      <c r="AA2164" s="49"/>
    </row>
    <row r="2165" spans="1:27" x14ac:dyDescent="0.3">
      <c r="A2165" s="47"/>
      <c r="B2165" s="47"/>
      <c r="R2165" s="47"/>
      <c r="X2165" s="49"/>
      <c r="Y2165" s="49"/>
      <c r="Z2165" s="49"/>
      <c r="AA2165" s="49"/>
    </row>
    <row r="2166" spans="1:27" x14ac:dyDescent="0.3">
      <c r="A2166" s="47"/>
      <c r="B2166" s="47"/>
      <c r="R2166" s="47"/>
      <c r="X2166" s="49"/>
      <c r="Y2166" s="49"/>
      <c r="Z2166" s="49"/>
      <c r="AA2166" s="49"/>
    </row>
    <row r="2167" spans="1:27" x14ac:dyDescent="0.3">
      <c r="A2167" s="47"/>
      <c r="B2167" s="47"/>
      <c r="R2167" s="47"/>
      <c r="X2167" s="49"/>
      <c r="Y2167" s="49"/>
      <c r="Z2167" s="49"/>
      <c r="AA2167" s="49"/>
    </row>
    <row r="2168" spans="1:27" x14ac:dyDescent="0.3">
      <c r="A2168" s="47"/>
      <c r="B2168" s="47"/>
      <c r="R2168" s="47"/>
      <c r="X2168" s="49"/>
      <c r="Y2168" s="49"/>
      <c r="Z2168" s="49"/>
      <c r="AA2168" s="49"/>
    </row>
    <row r="2169" spans="1:27" x14ac:dyDescent="0.3">
      <c r="A2169" s="47"/>
      <c r="B2169" s="47"/>
      <c r="R2169" s="47"/>
      <c r="X2169" s="49"/>
      <c r="Y2169" s="49"/>
      <c r="Z2169" s="49"/>
      <c r="AA2169" s="49"/>
    </row>
    <row r="2170" spans="1:27" x14ac:dyDescent="0.3">
      <c r="A2170" s="47"/>
      <c r="B2170" s="47"/>
      <c r="R2170" s="47"/>
      <c r="X2170" s="49"/>
      <c r="Y2170" s="49"/>
      <c r="Z2170" s="49"/>
      <c r="AA2170" s="49"/>
    </row>
    <row r="2171" spans="1:27" x14ac:dyDescent="0.3">
      <c r="A2171" s="47"/>
      <c r="B2171" s="47"/>
      <c r="R2171" s="47"/>
      <c r="X2171" s="49"/>
      <c r="Y2171" s="49"/>
      <c r="Z2171" s="49"/>
      <c r="AA2171" s="49"/>
    </row>
    <row r="2172" spans="1:27" x14ac:dyDescent="0.3">
      <c r="A2172" s="47"/>
      <c r="B2172" s="47"/>
      <c r="R2172" s="47"/>
      <c r="X2172" s="49"/>
      <c r="Y2172" s="49"/>
      <c r="Z2172" s="49"/>
      <c r="AA2172" s="49"/>
    </row>
    <row r="2173" spans="1:27" x14ac:dyDescent="0.3">
      <c r="A2173" s="47"/>
      <c r="B2173" s="47"/>
      <c r="R2173" s="47"/>
      <c r="X2173" s="49"/>
      <c r="Y2173" s="49"/>
      <c r="Z2173" s="49"/>
      <c r="AA2173" s="49"/>
    </row>
    <row r="2174" spans="1:27" x14ac:dyDescent="0.3">
      <c r="A2174" s="47"/>
      <c r="B2174" s="47"/>
      <c r="R2174" s="47"/>
      <c r="X2174" s="49"/>
      <c r="Y2174" s="49"/>
      <c r="Z2174" s="49"/>
      <c r="AA2174" s="49"/>
    </row>
    <row r="2175" spans="1:27" x14ac:dyDescent="0.3">
      <c r="A2175" s="47"/>
      <c r="B2175" s="47"/>
      <c r="R2175" s="47"/>
      <c r="X2175" s="49"/>
      <c r="Y2175" s="49"/>
      <c r="Z2175" s="49"/>
      <c r="AA2175" s="49"/>
    </row>
    <row r="2176" spans="1:27" x14ac:dyDescent="0.3">
      <c r="A2176" s="47"/>
      <c r="B2176" s="47"/>
      <c r="R2176" s="47"/>
      <c r="X2176" s="49"/>
      <c r="Y2176" s="49"/>
      <c r="Z2176" s="49"/>
      <c r="AA2176" s="49"/>
    </row>
    <row r="2177" spans="1:27" x14ac:dyDescent="0.3">
      <c r="A2177" s="47"/>
      <c r="B2177" s="47"/>
      <c r="R2177" s="47"/>
      <c r="X2177" s="49"/>
      <c r="Y2177" s="49"/>
      <c r="Z2177" s="49"/>
      <c r="AA2177" s="49"/>
    </row>
    <row r="2178" spans="1:27" x14ac:dyDescent="0.3">
      <c r="A2178" s="47"/>
      <c r="B2178" s="47"/>
      <c r="R2178" s="47"/>
      <c r="X2178" s="49"/>
      <c r="Y2178" s="49"/>
      <c r="Z2178" s="49"/>
      <c r="AA2178" s="49"/>
    </row>
    <row r="2179" spans="1:27" x14ac:dyDescent="0.3">
      <c r="A2179" s="47"/>
      <c r="B2179" s="47"/>
      <c r="R2179" s="47"/>
      <c r="X2179" s="49"/>
      <c r="Y2179" s="49"/>
      <c r="Z2179" s="49"/>
      <c r="AA2179" s="49"/>
    </row>
    <row r="2180" spans="1:27" x14ac:dyDescent="0.3">
      <c r="A2180" s="47"/>
      <c r="B2180" s="47"/>
      <c r="R2180" s="47"/>
      <c r="X2180" s="49"/>
      <c r="Y2180" s="49"/>
      <c r="Z2180" s="49"/>
      <c r="AA2180" s="49"/>
    </row>
    <row r="2181" spans="1:27" x14ac:dyDescent="0.3">
      <c r="A2181" s="47"/>
      <c r="B2181" s="47"/>
      <c r="R2181" s="47"/>
      <c r="X2181" s="49"/>
      <c r="Y2181" s="49"/>
      <c r="Z2181" s="49"/>
      <c r="AA2181" s="49"/>
    </row>
    <row r="2182" spans="1:27" x14ac:dyDescent="0.3">
      <c r="A2182" s="47"/>
      <c r="B2182" s="47"/>
      <c r="R2182" s="47"/>
      <c r="X2182" s="49"/>
      <c r="Y2182" s="49"/>
      <c r="Z2182" s="49"/>
      <c r="AA2182" s="49"/>
    </row>
    <row r="2183" spans="1:27" x14ac:dyDescent="0.3">
      <c r="A2183" s="47"/>
      <c r="B2183" s="47"/>
      <c r="R2183" s="47"/>
      <c r="X2183" s="49"/>
      <c r="Y2183" s="49"/>
      <c r="Z2183" s="49"/>
      <c r="AA2183" s="49"/>
    </row>
    <row r="2184" spans="1:27" x14ac:dyDescent="0.3">
      <c r="A2184" s="47"/>
      <c r="B2184" s="47"/>
      <c r="R2184" s="47"/>
      <c r="X2184" s="49"/>
      <c r="Y2184" s="49"/>
      <c r="Z2184" s="49"/>
      <c r="AA2184" s="49"/>
    </row>
    <row r="2185" spans="1:27" x14ac:dyDescent="0.3">
      <c r="A2185" s="47"/>
      <c r="B2185" s="47"/>
      <c r="R2185" s="47"/>
      <c r="X2185" s="49"/>
      <c r="Y2185" s="49"/>
      <c r="Z2185" s="49"/>
      <c r="AA2185" s="49"/>
    </row>
    <row r="2186" spans="1:27" x14ac:dyDescent="0.3">
      <c r="A2186" s="47"/>
      <c r="B2186" s="47"/>
      <c r="R2186" s="47"/>
      <c r="X2186" s="49"/>
      <c r="Y2186" s="49"/>
      <c r="Z2186" s="49"/>
      <c r="AA2186" s="49"/>
    </row>
    <row r="2187" spans="1:27" x14ac:dyDescent="0.3">
      <c r="A2187" s="47"/>
      <c r="B2187" s="47"/>
      <c r="R2187" s="47"/>
      <c r="X2187" s="49"/>
      <c r="Y2187" s="49"/>
      <c r="Z2187" s="49"/>
      <c r="AA2187" s="49"/>
    </row>
    <row r="2188" spans="1:27" x14ac:dyDescent="0.3">
      <c r="A2188" s="47"/>
      <c r="B2188" s="47"/>
      <c r="R2188" s="47"/>
      <c r="X2188" s="49"/>
      <c r="Y2188" s="49"/>
      <c r="Z2188" s="49"/>
      <c r="AA2188" s="49"/>
    </row>
    <row r="2189" spans="1:27" x14ac:dyDescent="0.3">
      <c r="A2189" s="47"/>
      <c r="B2189" s="47"/>
      <c r="R2189" s="47"/>
      <c r="X2189" s="49"/>
      <c r="Y2189" s="49"/>
      <c r="Z2189" s="49"/>
      <c r="AA2189" s="49"/>
    </row>
    <row r="2190" spans="1:27" x14ac:dyDescent="0.3">
      <c r="A2190" s="47"/>
      <c r="B2190" s="47"/>
      <c r="R2190" s="47"/>
      <c r="X2190" s="49"/>
      <c r="Y2190" s="49"/>
      <c r="Z2190" s="49"/>
      <c r="AA2190" s="49"/>
    </row>
    <row r="2191" spans="1:27" x14ac:dyDescent="0.3">
      <c r="A2191" s="47"/>
      <c r="B2191" s="47"/>
      <c r="R2191" s="47"/>
      <c r="X2191" s="49"/>
      <c r="Y2191" s="49"/>
      <c r="Z2191" s="49"/>
      <c r="AA2191" s="49"/>
    </row>
    <row r="2192" spans="1:27" x14ac:dyDescent="0.3">
      <c r="A2192" s="47"/>
      <c r="B2192" s="47"/>
      <c r="R2192" s="47"/>
      <c r="X2192" s="49"/>
      <c r="Y2192" s="49"/>
      <c r="Z2192" s="49"/>
      <c r="AA2192" s="49"/>
    </row>
    <row r="2193" spans="1:27" x14ac:dyDescent="0.3">
      <c r="A2193" s="47"/>
      <c r="B2193" s="47"/>
      <c r="R2193" s="47"/>
      <c r="X2193" s="49"/>
      <c r="Y2193" s="49"/>
      <c r="Z2193" s="49"/>
      <c r="AA2193" s="49"/>
    </row>
    <row r="2194" spans="1:27" x14ac:dyDescent="0.3">
      <c r="A2194" s="47"/>
      <c r="B2194" s="47"/>
      <c r="R2194" s="47"/>
      <c r="X2194" s="49"/>
      <c r="Y2194" s="49"/>
      <c r="Z2194" s="49"/>
      <c r="AA2194" s="49"/>
    </row>
    <row r="2195" spans="1:27" x14ac:dyDescent="0.3">
      <c r="A2195" s="47"/>
      <c r="B2195" s="47"/>
      <c r="R2195" s="47"/>
      <c r="X2195" s="49"/>
      <c r="Y2195" s="49"/>
      <c r="Z2195" s="49"/>
      <c r="AA2195" s="49"/>
    </row>
    <row r="2196" spans="1:27" x14ac:dyDescent="0.3">
      <c r="A2196" s="47"/>
      <c r="B2196" s="47"/>
      <c r="R2196" s="47"/>
      <c r="X2196" s="49"/>
      <c r="Y2196" s="49"/>
      <c r="Z2196" s="49"/>
      <c r="AA2196" s="49"/>
    </row>
    <row r="2197" spans="1:27" x14ac:dyDescent="0.3">
      <c r="A2197" s="47"/>
      <c r="B2197" s="47"/>
      <c r="R2197" s="47"/>
      <c r="X2197" s="49"/>
      <c r="Y2197" s="49"/>
      <c r="Z2197" s="49"/>
      <c r="AA2197" s="49"/>
    </row>
    <row r="2198" spans="1:27" x14ac:dyDescent="0.3">
      <c r="A2198" s="47"/>
      <c r="B2198" s="47"/>
      <c r="R2198" s="47"/>
      <c r="X2198" s="49"/>
      <c r="Y2198" s="49"/>
      <c r="Z2198" s="49"/>
      <c r="AA2198" s="49"/>
    </row>
    <row r="2199" spans="1:27" x14ac:dyDescent="0.3">
      <c r="A2199" s="47"/>
      <c r="B2199" s="47"/>
      <c r="R2199" s="47"/>
      <c r="X2199" s="49"/>
      <c r="Y2199" s="49"/>
      <c r="Z2199" s="49"/>
      <c r="AA2199" s="49"/>
    </row>
    <row r="2200" spans="1:27" x14ac:dyDescent="0.3">
      <c r="A2200" s="47"/>
      <c r="B2200" s="47"/>
      <c r="R2200" s="47"/>
      <c r="X2200" s="49"/>
      <c r="Y2200" s="49"/>
      <c r="Z2200" s="49"/>
      <c r="AA2200" s="49"/>
    </row>
    <row r="2201" spans="1:27" x14ac:dyDescent="0.3">
      <c r="A2201" s="47"/>
      <c r="B2201" s="47"/>
      <c r="R2201" s="47"/>
      <c r="X2201" s="49"/>
      <c r="Y2201" s="49"/>
      <c r="Z2201" s="49"/>
      <c r="AA2201" s="49"/>
    </row>
    <row r="2202" spans="1:27" x14ac:dyDescent="0.3">
      <c r="A2202" s="47"/>
      <c r="B2202" s="47"/>
      <c r="R2202" s="47"/>
      <c r="X2202" s="49"/>
      <c r="Y2202" s="49"/>
      <c r="Z2202" s="49"/>
      <c r="AA2202" s="49"/>
    </row>
    <row r="2203" spans="1:27" x14ac:dyDescent="0.3">
      <c r="A2203" s="47"/>
      <c r="B2203" s="47"/>
      <c r="R2203" s="47"/>
      <c r="X2203" s="49"/>
      <c r="Y2203" s="49"/>
      <c r="Z2203" s="49"/>
      <c r="AA2203" s="49"/>
    </row>
    <row r="2204" spans="1:27" x14ac:dyDescent="0.3">
      <c r="A2204" s="47"/>
      <c r="B2204" s="47"/>
      <c r="R2204" s="47"/>
      <c r="X2204" s="49"/>
      <c r="Y2204" s="49"/>
      <c r="Z2204" s="49"/>
      <c r="AA2204" s="49"/>
    </row>
    <row r="2205" spans="1:27" x14ac:dyDescent="0.3">
      <c r="A2205" s="47"/>
      <c r="B2205" s="47"/>
      <c r="R2205" s="47"/>
      <c r="X2205" s="49"/>
      <c r="Y2205" s="49"/>
      <c r="Z2205" s="49"/>
      <c r="AA2205" s="49"/>
    </row>
    <row r="2206" spans="1:27" x14ac:dyDescent="0.3">
      <c r="A2206" s="47"/>
      <c r="B2206" s="47"/>
      <c r="R2206" s="47"/>
      <c r="X2206" s="49"/>
      <c r="Y2206" s="49"/>
      <c r="Z2206" s="49"/>
      <c r="AA2206" s="49"/>
    </row>
    <row r="2207" spans="1:27" x14ac:dyDescent="0.3">
      <c r="A2207" s="47"/>
      <c r="B2207" s="47"/>
      <c r="R2207" s="47"/>
      <c r="X2207" s="49"/>
      <c r="Y2207" s="49"/>
      <c r="Z2207" s="49"/>
      <c r="AA2207" s="49"/>
    </row>
    <row r="2208" spans="1:27" x14ac:dyDescent="0.3">
      <c r="A2208" s="47"/>
      <c r="B2208" s="47"/>
      <c r="R2208" s="47"/>
      <c r="X2208" s="49"/>
      <c r="Y2208" s="49"/>
      <c r="Z2208" s="49"/>
      <c r="AA2208" s="49"/>
    </row>
    <row r="2209" spans="1:27" x14ac:dyDescent="0.3">
      <c r="A2209" s="47"/>
      <c r="B2209" s="47"/>
      <c r="R2209" s="47"/>
      <c r="X2209" s="49"/>
      <c r="Y2209" s="49"/>
      <c r="Z2209" s="49"/>
      <c r="AA2209" s="49"/>
    </row>
    <row r="2210" spans="1:27" x14ac:dyDescent="0.3">
      <c r="A2210" s="47"/>
      <c r="B2210" s="47"/>
      <c r="R2210" s="47"/>
      <c r="X2210" s="49"/>
      <c r="Y2210" s="49"/>
      <c r="Z2210" s="49"/>
      <c r="AA2210" s="49"/>
    </row>
    <row r="2211" spans="1:27" x14ac:dyDescent="0.3">
      <c r="A2211" s="47"/>
      <c r="B2211" s="47"/>
      <c r="R2211" s="47"/>
      <c r="X2211" s="49"/>
      <c r="Y2211" s="49"/>
      <c r="Z2211" s="49"/>
      <c r="AA2211" s="49"/>
    </row>
    <row r="2212" spans="1:27" x14ac:dyDescent="0.3">
      <c r="A2212" s="47"/>
      <c r="B2212" s="47"/>
      <c r="R2212" s="47"/>
      <c r="X2212" s="49"/>
      <c r="Y2212" s="49"/>
      <c r="Z2212" s="49"/>
      <c r="AA2212" s="49"/>
    </row>
    <row r="2213" spans="1:27" x14ac:dyDescent="0.3">
      <c r="A2213" s="47"/>
      <c r="B2213" s="47"/>
      <c r="R2213" s="47"/>
      <c r="X2213" s="49"/>
      <c r="Y2213" s="49"/>
      <c r="Z2213" s="49"/>
      <c r="AA2213" s="49"/>
    </row>
    <row r="2214" spans="1:27" x14ac:dyDescent="0.3">
      <c r="A2214" s="47"/>
      <c r="B2214" s="47"/>
      <c r="R2214" s="47"/>
      <c r="X2214" s="49"/>
      <c r="Y2214" s="49"/>
      <c r="Z2214" s="49"/>
      <c r="AA2214" s="49"/>
    </row>
    <row r="2215" spans="1:27" x14ac:dyDescent="0.3">
      <c r="A2215" s="47"/>
      <c r="B2215" s="47"/>
      <c r="R2215" s="47"/>
      <c r="X2215" s="49"/>
      <c r="Y2215" s="49"/>
      <c r="Z2215" s="49"/>
      <c r="AA2215" s="49"/>
    </row>
    <row r="2216" spans="1:27" x14ac:dyDescent="0.3">
      <c r="A2216" s="47"/>
      <c r="B2216" s="47"/>
      <c r="R2216" s="47"/>
      <c r="X2216" s="49"/>
      <c r="Y2216" s="49"/>
      <c r="Z2216" s="49"/>
      <c r="AA2216" s="49"/>
    </row>
    <row r="2217" spans="1:27" x14ac:dyDescent="0.3">
      <c r="A2217" s="47"/>
      <c r="B2217" s="47"/>
      <c r="R2217" s="47"/>
      <c r="X2217" s="49"/>
      <c r="Y2217" s="49"/>
      <c r="Z2217" s="49"/>
      <c r="AA2217" s="49"/>
    </row>
    <row r="2218" spans="1:27" x14ac:dyDescent="0.3">
      <c r="A2218" s="47"/>
      <c r="B2218" s="47"/>
      <c r="R2218" s="47"/>
      <c r="X2218" s="49"/>
      <c r="Y2218" s="49"/>
      <c r="Z2218" s="49"/>
      <c r="AA2218" s="49"/>
    </row>
    <row r="2219" spans="1:27" x14ac:dyDescent="0.3">
      <c r="A2219" s="47"/>
      <c r="B2219" s="47"/>
      <c r="R2219" s="47"/>
      <c r="X2219" s="49"/>
      <c r="Y2219" s="49"/>
      <c r="Z2219" s="49"/>
      <c r="AA2219" s="49"/>
    </row>
    <row r="2220" spans="1:27" x14ac:dyDescent="0.3">
      <c r="A2220" s="47"/>
      <c r="B2220" s="47"/>
      <c r="R2220" s="47"/>
      <c r="X2220" s="49"/>
      <c r="Y2220" s="49"/>
      <c r="Z2220" s="49"/>
      <c r="AA2220" s="49"/>
    </row>
    <row r="2221" spans="1:27" x14ac:dyDescent="0.3">
      <c r="A2221" s="47"/>
      <c r="B2221" s="47"/>
      <c r="R2221" s="47"/>
      <c r="X2221" s="49"/>
      <c r="Y2221" s="49"/>
      <c r="Z2221" s="49"/>
      <c r="AA2221" s="49"/>
    </row>
    <row r="2222" spans="1:27" x14ac:dyDescent="0.3">
      <c r="A2222" s="47"/>
      <c r="B2222" s="47"/>
      <c r="R2222" s="47"/>
      <c r="X2222" s="49"/>
      <c r="Y2222" s="49"/>
      <c r="Z2222" s="49"/>
      <c r="AA2222" s="49"/>
    </row>
    <row r="2223" spans="1:27" x14ac:dyDescent="0.3">
      <c r="A2223" s="47"/>
      <c r="B2223" s="47"/>
      <c r="R2223" s="47"/>
      <c r="X2223" s="49"/>
      <c r="Y2223" s="49"/>
      <c r="Z2223" s="49"/>
      <c r="AA2223" s="49"/>
    </row>
    <row r="2224" spans="1:27" x14ac:dyDescent="0.3">
      <c r="A2224" s="47"/>
      <c r="B2224" s="47"/>
      <c r="R2224" s="47"/>
      <c r="X2224" s="49"/>
      <c r="Y2224" s="49"/>
      <c r="Z2224" s="49"/>
      <c r="AA2224" s="49"/>
    </row>
    <row r="2225" spans="1:27" x14ac:dyDescent="0.3">
      <c r="A2225" s="47"/>
      <c r="B2225" s="47"/>
      <c r="R2225" s="47"/>
      <c r="X2225" s="49"/>
      <c r="Y2225" s="49"/>
      <c r="Z2225" s="49"/>
      <c r="AA2225" s="49"/>
    </row>
    <row r="2226" spans="1:27" x14ac:dyDescent="0.3">
      <c r="A2226" s="47"/>
      <c r="B2226" s="47"/>
      <c r="R2226" s="47"/>
      <c r="X2226" s="49"/>
      <c r="Y2226" s="49"/>
      <c r="Z2226" s="49"/>
      <c r="AA2226" s="49"/>
    </row>
    <row r="2227" spans="1:27" x14ac:dyDescent="0.3">
      <c r="A2227" s="47"/>
      <c r="B2227" s="47"/>
      <c r="R2227" s="47"/>
      <c r="X2227" s="49"/>
      <c r="Y2227" s="49"/>
      <c r="Z2227" s="49"/>
      <c r="AA2227" s="49"/>
    </row>
    <row r="2228" spans="1:27" x14ac:dyDescent="0.3">
      <c r="A2228" s="47"/>
      <c r="B2228" s="47"/>
      <c r="R2228" s="47"/>
      <c r="X2228" s="49"/>
      <c r="Y2228" s="49"/>
      <c r="Z2228" s="49"/>
      <c r="AA2228" s="49"/>
    </row>
    <row r="2229" spans="1:27" x14ac:dyDescent="0.3">
      <c r="A2229" s="47"/>
      <c r="B2229" s="47"/>
      <c r="R2229" s="47"/>
      <c r="X2229" s="49"/>
      <c r="Y2229" s="49"/>
      <c r="Z2229" s="49"/>
      <c r="AA2229" s="49"/>
    </row>
    <row r="2230" spans="1:27" x14ac:dyDescent="0.3">
      <c r="A2230" s="47"/>
      <c r="B2230" s="47"/>
      <c r="R2230" s="47"/>
      <c r="X2230" s="49"/>
      <c r="Y2230" s="49"/>
      <c r="Z2230" s="49"/>
      <c r="AA2230" s="49"/>
    </row>
    <row r="2231" spans="1:27" x14ac:dyDescent="0.3">
      <c r="A2231" s="47"/>
      <c r="B2231" s="47"/>
      <c r="R2231" s="47"/>
      <c r="X2231" s="49"/>
      <c r="Y2231" s="49"/>
      <c r="Z2231" s="49"/>
      <c r="AA2231" s="49"/>
    </row>
    <row r="2232" spans="1:27" x14ac:dyDescent="0.3">
      <c r="A2232" s="47"/>
      <c r="B2232" s="47"/>
      <c r="R2232" s="47"/>
      <c r="X2232" s="49"/>
      <c r="Y2232" s="49"/>
      <c r="Z2232" s="49"/>
      <c r="AA2232" s="49"/>
    </row>
    <row r="2233" spans="1:27" x14ac:dyDescent="0.3">
      <c r="A2233" s="47"/>
      <c r="B2233" s="47"/>
      <c r="R2233" s="47"/>
      <c r="X2233" s="49"/>
      <c r="Y2233" s="49"/>
      <c r="Z2233" s="49"/>
      <c r="AA2233" s="49"/>
    </row>
    <row r="2234" spans="1:27" x14ac:dyDescent="0.3">
      <c r="A2234" s="47"/>
      <c r="B2234" s="47"/>
      <c r="R2234" s="47"/>
      <c r="X2234" s="49"/>
      <c r="Y2234" s="49"/>
      <c r="Z2234" s="49"/>
      <c r="AA2234" s="49"/>
    </row>
    <row r="2235" spans="1:27" x14ac:dyDescent="0.3">
      <c r="A2235" s="47"/>
      <c r="B2235" s="47"/>
      <c r="R2235" s="47"/>
      <c r="X2235" s="49"/>
      <c r="Y2235" s="49"/>
      <c r="Z2235" s="49"/>
      <c r="AA2235" s="49"/>
    </row>
    <row r="2236" spans="1:27" x14ac:dyDescent="0.3">
      <c r="A2236" s="47"/>
      <c r="B2236" s="47"/>
      <c r="R2236" s="47"/>
      <c r="X2236" s="49"/>
      <c r="Y2236" s="49"/>
      <c r="Z2236" s="49"/>
      <c r="AA2236" s="49"/>
    </row>
    <row r="2237" spans="1:27" x14ac:dyDescent="0.3">
      <c r="A2237" s="47"/>
      <c r="B2237" s="47"/>
      <c r="R2237" s="47"/>
      <c r="X2237" s="49"/>
      <c r="Y2237" s="49"/>
      <c r="Z2237" s="49"/>
      <c r="AA2237" s="49"/>
    </row>
    <row r="2238" spans="1:27" x14ac:dyDescent="0.3">
      <c r="A2238" s="47"/>
      <c r="B2238" s="47"/>
      <c r="R2238" s="47"/>
      <c r="X2238" s="49"/>
      <c r="Y2238" s="49"/>
      <c r="Z2238" s="49"/>
      <c r="AA2238" s="49"/>
    </row>
    <row r="2239" spans="1:27" x14ac:dyDescent="0.3">
      <c r="A2239" s="47"/>
      <c r="B2239" s="47"/>
      <c r="R2239" s="47"/>
      <c r="X2239" s="49"/>
      <c r="Y2239" s="49"/>
      <c r="Z2239" s="49"/>
      <c r="AA2239" s="49"/>
    </row>
    <row r="2240" spans="1:27" x14ac:dyDescent="0.3">
      <c r="A2240" s="47"/>
      <c r="B2240" s="47"/>
      <c r="R2240" s="47"/>
      <c r="X2240" s="49"/>
      <c r="Y2240" s="49"/>
      <c r="Z2240" s="49"/>
      <c r="AA2240" s="49"/>
    </row>
    <row r="2241" spans="1:27" x14ac:dyDescent="0.3">
      <c r="A2241" s="47"/>
      <c r="B2241" s="47"/>
      <c r="R2241" s="47"/>
      <c r="X2241" s="49"/>
      <c r="Y2241" s="49"/>
      <c r="Z2241" s="49"/>
      <c r="AA2241" s="49"/>
    </row>
    <row r="2242" spans="1:27" x14ac:dyDescent="0.3">
      <c r="A2242" s="47"/>
      <c r="B2242" s="47"/>
      <c r="R2242" s="47"/>
      <c r="X2242" s="49"/>
      <c r="Y2242" s="49"/>
      <c r="Z2242" s="49"/>
      <c r="AA2242" s="49"/>
    </row>
    <row r="2243" spans="1:27" x14ac:dyDescent="0.3">
      <c r="A2243" s="47"/>
      <c r="B2243" s="47"/>
      <c r="R2243" s="47"/>
      <c r="X2243" s="49"/>
      <c r="Y2243" s="49"/>
      <c r="Z2243" s="49"/>
      <c r="AA2243" s="49"/>
    </row>
    <row r="2244" spans="1:27" x14ac:dyDescent="0.3">
      <c r="A2244" s="47"/>
      <c r="B2244" s="47"/>
      <c r="R2244" s="47"/>
      <c r="X2244" s="49"/>
      <c r="Y2244" s="49"/>
      <c r="Z2244" s="49"/>
      <c r="AA2244" s="49"/>
    </row>
    <row r="2245" spans="1:27" x14ac:dyDescent="0.3">
      <c r="A2245" s="47"/>
      <c r="B2245" s="47"/>
      <c r="R2245" s="47"/>
      <c r="X2245" s="49"/>
      <c r="Y2245" s="49"/>
      <c r="Z2245" s="49"/>
      <c r="AA2245" s="49"/>
    </row>
    <row r="2246" spans="1:27" x14ac:dyDescent="0.3">
      <c r="A2246" s="47"/>
      <c r="B2246" s="47"/>
      <c r="R2246" s="47"/>
      <c r="X2246" s="49"/>
      <c r="Y2246" s="49"/>
      <c r="Z2246" s="49"/>
      <c r="AA2246" s="49"/>
    </row>
    <row r="2247" spans="1:27" x14ac:dyDescent="0.3">
      <c r="A2247" s="47"/>
      <c r="B2247" s="47"/>
      <c r="R2247" s="47"/>
      <c r="X2247" s="49"/>
      <c r="Y2247" s="49"/>
      <c r="Z2247" s="49"/>
      <c r="AA2247" s="49"/>
    </row>
    <row r="2248" spans="1:27" x14ac:dyDescent="0.3">
      <c r="A2248" s="47"/>
      <c r="B2248" s="47"/>
      <c r="R2248" s="47"/>
      <c r="X2248" s="49"/>
      <c r="Y2248" s="49"/>
      <c r="Z2248" s="49"/>
      <c r="AA2248" s="49"/>
    </row>
    <row r="2249" spans="1:27" x14ac:dyDescent="0.3">
      <c r="A2249" s="47"/>
      <c r="B2249" s="47"/>
      <c r="R2249" s="47"/>
      <c r="X2249" s="49"/>
      <c r="Y2249" s="49"/>
      <c r="Z2249" s="49"/>
      <c r="AA2249" s="49"/>
    </row>
    <row r="2250" spans="1:27" x14ac:dyDescent="0.3">
      <c r="A2250" s="47"/>
      <c r="B2250" s="47"/>
      <c r="R2250" s="47"/>
      <c r="X2250" s="49"/>
      <c r="Y2250" s="49"/>
      <c r="Z2250" s="49"/>
      <c r="AA2250" s="49"/>
    </row>
    <row r="2251" spans="1:27" x14ac:dyDescent="0.3">
      <c r="A2251" s="47"/>
      <c r="B2251" s="47"/>
      <c r="R2251" s="47"/>
      <c r="X2251" s="49"/>
      <c r="Y2251" s="49"/>
      <c r="Z2251" s="49"/>
      <c r="AA2251" s="49"/>
    </row>
    <row r="2252" spans="1:27" x14ac:dyDescent="0.3">
      <c r="A2252" s="47"/>
      <c r="B2252" s="47"/>
      <c r="R2252" s="47"/>
      <c r="X2252" s="49"/>
      <c r="Y2252" s="49"/>
      <c r="Z2252" s="49"/>
      <c r="AA2252" s="49"/>
    </row>
    <row r="2253" spans="1:27" x14ac:dyDescent="0.3">
      <c r="A2253" s="47"/>
      <c r="B2253" s="47"/>
      <c r="R2253" s="47"/>
      <c r="X2253" s="49"/>
      <c r="Y2253" s="49"/>
      <c r="Z2253" s="49"/>
      <c r="AA2253" s="49"/>
    </row>
    <row r="2254" spans="1:27" x14ac:dyDescent="0.3">
      <c r="A2254" s="47"/>
      <c r="B2254" s="47"/>
      <c r="R2254" s="47"/>
      <c r="X2254" s="49"/>
      <c r="Y2254" s="49"/>
      <c r="Z2254" s="49"/>
      <c r="AA2254" s="49"/>
    </row>
    <row r="2255" spans="1:27" x14ac:dyDescent="0.3">
      <c r="A2255" s="47"/>
      <c r="B2255" s="47"/>
      <c r="R2255" s="47"/>
      <c r="X2255" s="49"/>
      <c r="Y2255" s="49"/>
      <c r="Z2255" s="49"/>
      <c r="AA2255" s="49"/>
    </row>
    <row r="2256" spans="1:27" x14ac:dyDescent="0.3">
      <c r="A2256" s="47"/>
      <c r="B2256" s="47"/>
      <c r="R2256" s="47"/>
      <c r="X2256" s="49"/>
      <c r="Y2256" s="49"/>
      <c r="Z2256" s="49"/>
      <c r="AA2256" s="49"/>
    </row>
    <row r="2257" spans="1:27" x14ac:dyDescent="0.3">
      <c r="A2257" s="47"/>
      <c r="B2257" s="47"/>
      <c r="R2257" s="47"/>
      <c r="X2257" s="49"/>
      <c r="Y2257" s="49"/>
      <c r="Z2257" s="49"/>
      <c r="AA2257" s="49"/>
    </row>
    <row r="2258" spans="1:27" x14ac:dyDescent="0.3">
      <c r="A2258" s="47"/>
      <c r="B2258" s="47"/>
      <c r="R2258" s="47"/>
      <c r="X2258" s="49"/>
      <c r="Y2258" s="49"/>
      <c r="Z2258" s="49"/>
      <c r="AA2258" s="49"/>
    </row>
    <row r="2259" spans="1:27" x14ac:dyDescent="0.3">
      <c r="A2259" s="47"/>
      <c r="B2259" s="47"/>
      <c r="R2259" s="47"/>
      <c r="X2259" s="49"/>
      <c r="Y2259" s="49"/>
      <c r="Z2259" s="49"/>
      <c r="AA2259" s="49"/>
    </row>
    <row r="2260" spans="1:27" x14ac:dyDescent="0.3">
      <c r="A2260" s="47"/>
      <c r="B2260" s="47"/>
      <c r="R2260" s="47"/>
      <c r="X2260" s="49"/>
      <c r="Y2260" s="49"/>
      <c r="Z2260" s="49"/>
      <c r="AA2260" s="49"/>
    </row>
    <row r="2261" spans="1:27" x14ac:dyDescent="0.3">
      <c r="A2261" s="47"/>
      <c r="B2261" s="47"/>
      <c r="R2261" s="47"/>
      <c r="X2261" s="49"/>
      <c r="Y2261" s="49"/>
      <c r="Z2261" s="49"/>
      <c r="AA2261" s="49"/>
    </row>
    <row r="2262" spans="1:27" x14ac:dyDescent="0.3">
      <c r="A2262" s="47"/>
      <c r="B2262" s="47"/>
      <c r="R2262" s="47"/>
      <c r="X2262" s="49"/>
      <c r="Y2262" s="49"/>
      <c r="Z2262" s="49"/>
      <c r="AA2262" s="49"/>
    </row>
    <row r="2263" spans="1:27" x14ac:dyDescent="0.3">
      <c r="A2263" s="47"/>
      <c r="B2263" s="47"/>
      <c r="R2263" s="47"/>
      <c r="X2263" s="49"/>
      <c r="Y2263" s="49"/>
      <c r="Z2263" s="49"/>
      <c r="AA2263" s="49"/>
    </row>
    <row r="2264" spans="1:27" x14ac:dyDescent="0.3">
      <c r="A2264" s="47"/>
      <c r="B2264" s="47"/>
      <c r="R2264" s="47"/>
      <c r="X2264" s="49"/>
      <c r="Y2264" s="49"/>
      <c r="Z2264" s="49"/>
      <c r="AA2264" s="49"/>
    </row>
    <row r="2265" spans="1:27" x14ac:dyDescent="0.3">
      <c r="A2265" s="47"/>
      <c r="B2265" s="47"/>
      <c r="R2265" s="47"/>
      <c r="X2265" s="49"/>
      <c r="Y2265" s="49"/>
      <c r="Z2265" s="49"/>
      <c r="AA2265" s="49"/>
    </row>
    <row r="2266" spans="1:27" x14ac:dyDescent="0.3">
      <c r="A2266" s="47"/>
      <c r="B2266" s="47"/>
      <c r="R2266" s="47"/>
      <c r="X2266" s="49"/>
      <c r="Y2266" s="49"/>
      <c r="Z2266" s="49"/>
      <c r="AA2266" s="49"/>
    </row>
    <row r="2267" spans="1:27" x14ac:dyDescent="0.3">
      <c r="A2267" s="47"/>
      <c r="B2267" s="47"/>
      <c r="R2267" s="47"/>
      <c r="X2267" s="49"/>
      <c r="Y2267" s="49"/>
      <c r="Z2267" s="49"/>
      <c r="AA2267" s="49"/>
    </row>
    <row r="2268" spans="1:27" x14ac:dyDescent="0.3">
      <c r="A2268" s="47"/>
      <c r="B2268" s="47"/>
      <c r="R2268" s="47"/>
      <c r="X2268" s="49"/>
      <c r="Y2268" s="49"/>
      <c r="Z2268" s="49"/>
      <c r="AA2268" s="49"/>
    </row>
    <row r="2269" spans="1:27" x14ac:dyDescent="0.3">
      <c r="A2269" s="47"/>
      <c r="B2269" s="47"/>
      <c r="R2269" s="47"/>
      <c r="X2269" s="49"/>
      <c r="Y2269" s="49"/>
      <c r="Z2269" s="49"/>
      <c r="AA2269" s="49"/>
    </row>
    <row r="2270" spans="1:27" x14ac:dyDescent="0.3">
      <c r="A2270" s="47"/>
      <c r="B2270" s="47"/>
      <c r="R2270" s="47"/>
      <c r="X2270" s="49"/>
      <c r="Y2270" s="49"/>
      <c r="Z2270" s="49"/>
      <c r="AA2270" s="49"/>
    </row>
    <row r="2271" spans="1:27" x14ac:dyDescent="0.3">
      <c r="A2271" s="47"/>
      <c r="B2271" s="47"/>
      <c r="R2271" s="47"/>
      <c r="X2271" s="49"/>
      <c r="Y2271" s="49"/>
      <c r="Z2271" s="49"/>
      <c r="AA2271" s="49"/>
    </row>
    <row r="2272" spans="1:27" x14ac:dyDescent="0.3">
      <c r="A2272" s="47"/>
      <c r="B2272" s="47"/>
      <c r="R2272" s="47"/>
      <c r="X2272" s="49"/>
      <c r="Y2272" s="49"/>
      <c r="Z2272" s="49"/>
      <c r="AA2272" s="49"/>
    </row>
    <row r="2273" spans="1:27" x14ac:dyDescent="0.3">
      <c r="A2273" s="47"/>
      <c r="B2273" s="47"/>
      <c r="R2273" s="47"/>
      <c r="X2273" s="49"/>
      <c r="Y2273" s="49"/>
      <c r="Z2273" s="49"/>
      <c r="AA2273" s="49"/>
    </row>
    <row r="2274" spans="1:27" x14ac:dyDescent="0.3">
      <c r="A2274" s="47"/>
      <c r="B2274" s="47"/>
      <c r="R2274" s="47"/>
      <c r="X2274" s="49"/>
      <c r="Y2274" s="49"/>
      <c r="Z2274" s="49"/>
      <c r="AA2274" s="49"/>
    </row>
    <row r="2275" spans="1:27" x14ac:dyDescent="0.3">
      <c r="A2275" s="47"/>
      <c r="B2275" s="47"/>
      <c r="R2275" s="47"/>
      <c r="X2275" s="49"/>
      <c r="Y2275" s="49"/>
      <c r="Z2275" s="49"/>
      <c r="AA2275" s="49"/>
    </row>
    <row r="2276" spans="1:27" x14ac:dyDescent="0.3">
      <c r="A2276" s="47"/>
      <c r="B2276" s="47"/>
      <c r="R2276" s="47"/>
      <c r="X2276" s="49"/>
      <c r="Y2276" s="49"/>
      <c r="Z2276" s="49"/>
      <c r="AA2276" s="49"/>
    </row>
    <row r="2277" spans="1:27" x14ac:dyDescent="0.3">
      <c r="A2277" s="47"/>
      <c r="B2277" s="47"/>
      <c r="R2277" s="47"/>
      <c r="X2277" s="49"/>
      <c r="Y2277" s="49"/>
      <c r="Z2277" s="49"/>
      <c r="AA2277" s="49"/>
    </row>
    <row r="2278" spans="1:27" x14ac:dyDescent="0.3">
      <c r="A2278" s="47"/>
      <c r="B2278" s="47"/>
      <c r="R2278" s="47"/>
      <c r="X2278" s="49"/>
      <c r="Y2278" s="49"/>
      <c r="Z2278" s="49"/>
      <c r="AA2278" s="49"/>
    </row>
    <row r="2279" spans="1:27" x14ac:dyDescent="0.3">
      <c r="A2279" s="47"/>
      <c r="B2279" s="47"/>
      <c r="R2279" s="47"/>
      <c r="X2279" s="49"/>
      <c r="Y2279" s="49"/>
      <c r="Z2279" s="49"/>
      <c r="AA2279" s="49"/>
    </row>
    <row r="2280" spans="1:27" x14ac:dyDescent="0.3">
      <c r="A2280" s="47"/>
      <c r="B2280" s="47"/>
      <c r="R2280" s="47"/>
      <c r="X2280" s="49"/>
      <c r="Y2280" s="49"/>
      <c r="Z2280" s="49"/>
      <c r="AA2280" s="49"/>
    </row>
    <row r="2281" spans="1:27" x14ac:dyDescent="0.3">
      <c r="A2281" s="47"/>
      <c r="B2281" s="47"/>
      <c r="R2281" s="47"/>
      <c r="X2281" s="49"/>
      <c r="Y2281" s="49"/>
      <c r="Z2281" s="49"/>
      <c r="AA2281" s="49"/>
    </row>
    <row r="2282" spans="1:27" x14ac:dyDescent="0.3">
      <c r="A2282" s="47"/>
      <c r="B2282" s="47"/>
      <c r="R2282" s="47"/>
      <c r="X2282" s="49"/>
      <c r="Y2282" s="49"/>
      <c r="Z2282" s="49"/>
      <c r="AA2282" s="49"/>
    </row>
    <row r="2283" spans="1:27" x14ac:dyDescent="0.3">
      <c r="A2283" s="47"/>
      <c r="B2283" s="47"/>
      <c r="R2283" s="47"/>
      <c r="X2283" s="49"/>
      <c r="Y2283" s="49"/>
      <c r="Z2283" s="49"/>
      <c r="AA2283" s="49"/>
    </row>
    <row r="2284" spans="1:27" x14ac:dyDescent="0.3">
      <c r="A2284" s="47"/>
      <c r="B2284" s="47"/>
      <c r="R2284" s="47"/>
      <c r="X2284" s="49"/>
      <c r="Y2284" s="49"/>
      <c r="Z2284" s="49"/>
      <c r="AA2284" s="49"/>
    </row>
    <row r="2285" spans="1:27" x14ac:dyDescent="0.3">
      <c r="A2285" s="47"/>
      <c r="B2285" s="47"/>
      <c r="R2285" s="47"/>
      <c r="X2285" s="49"/>
      <c r="Y2285" s="49"/>
      <c r="Z2285" s="49"/>
      <c r="AA2285" s="49"/>
    </row>
    <row r="2286" spans="1:27" x14ac:dyDescent="0.3">
      <c r="A2286" s="47"/>
      <c r="B2286" s="47"/>
      <c r="R2286" s="47"/>
      <c r="X2286" s="49"/>
      <c r="Y2286" s="49"/>
      <c r="Z2286" s="49"/>
      <c r="AA2286" s="49"/>
    </row>
    <row r="2287" spans="1:27" x14ac:dyDescent="0.3">
      <c r="A2287" s="47"/>
      <c r="B2287" s="47"/>
      <c r="R2287" s="47"/>
      <c r="X2287" s="49"/>
      <c r="Y2287" s="49"/>
      <c r="Z2287" s="49"/>
      <c r="AA2287" s="49"/>
    </row>
    <row r="2288" spans="1:27" x14ac:dyDescent="0.3">
      <c r="A2288" s="47"/>
      <c r="B2288" s="47"/>
      <c r="R2288" s="47"/>
      <c r="X2288" s="49"/>
      <c r="Y2288" s="49"/>
      <c r="Z2288" s="49"/>
      <c r="AA2288" s="49"/>
    </row>
    <row r="2289" spans="1:27" x14ac:dyDescent="0.3">
      <c r="A2289" s="47"/>
      <c r="B2289" s="47"/>
      <c r="R2289" s="47"/>
      <c r="X2289" s="49"/>
      <c r="Y2289" s="49"/>
      <c r="Z2289" s="49"/>
      <c r="AA2289" s="49"/>
    </row>
    <row r="2290" spans="1:27" x14ac:dyDescent="0.3">
      <c r="A2290" s="47"/>
      <c r="B2290" s="47"/>
      <c r="R2290" s="47"/>
      <c r="X2290" s="49"/>
      <c r="Y2290" s="49"/>
      <c r="Z2290" s="49"/>
      <c r="AA2290" s="49"/>
    </row>
    <row r="2291" spans="1:27" x14ac:dyDescent="0.3">
      <c r="A2291" s="47"/>
      <c r="B2291" s="47"/>
      <c r="R2291" s="47"/>
      <c r="X2291" s="49"/>
      <c r="Y2291" s="49"/>
      <c r="Z2291" s="49"/>
      <c r="AA2291" s="49"/>
    </row>
    <row r="2292" spans="1:27" x14ac:dyDescent="0.3">
      <c r="A2292" s="47"/>
      <c r="B2292" s="47"/>
      <c r="R2292" s="47"/>
      <c r="X2292" s="49"/>
      <c r="Y2292" s="49"/>
      <c r="Z2292" s="49"/>
      <c r="AA2292" s="49"/>
    </row>
    <row r="2293" spans="1:27" x14ac:dyDescent="0.3">
      <c r="A2293" s="47"/>
      <c r="B2293" s="47"/>
      <c r="R2293" s="47"/>
      <c r="X2293" s="49"/>
      <c r="Y2293" s="49"/>
      <c r="Z2293" s="49"/>
      <c r="AA2293" s="49"/>
    </row>
    <row r="2294" spans="1:27" x14ac:dyDescent="0.3">
      <c r="A2294" s="47"/>
      <c r="B2294" s="47"/>
      <c r="R2294" s="47"/>
      <c r="X2294" s="49"/>
      <c r="Y2294" s="49"/>
      <c r="Z2294" s="49"/>
      <c r="AA2294" s="49"/>
    </row>
    <row r="2295" spans="1:27" x14ac:dyDescent="0.3">
      <c r="A2295" s="47"/>
      <c r="B2295" s="47"/>
      <c r="R2295" s="47"/>
      <c r="X2295" s="49"/>
      <c r="Y2295" s="49"/>
      <c r="Z2295" s="49"/>
      <c r="AA2295" s="49"/>
    </row>
    <row r="2296" spans="1:27" x14ac:dyDescent="0.3">
      <c r="A2296" s="47"/>
      <c r="B2296" s="47"/>
      <c r="R2296" s="47"/>
      <c r="X2296" s="49"/>
      <c r="Y2296" s="49"/>
      <c r="Z2296" s="49"/>
      <c r="AA2296" s="49"/>
    </row>
    <row r="2297" spans="1:27" x14ac:dyDescent="0.3">
      <c r="A2297" s="47"/>
      <c r="B2297" s="47"/>
      <c r="R2297" s="47"/>
      <c r="X2297" s="49"/>
      <c r="Y2297" s="49"/>
      <c r="Z2297" s="49"/>
      <c r="AA2297" s="49"/>
    </row>
    <row r="2298" spans="1:27" x14ac:dyDescent="0.3">
      <c r="A2298" s="47"/>
      <c r="B2298" s="47"/>
      <c r="R2298" s="47"/>
      <c r="X2298" s="49"/>
      <c r="Y2298" s="49"/>
      <c r="Z2298" s="49"/>
      <c r="AA2298" s="49"/>
    </row>
    <row r="2299" spans="1:27" x14ac:dyDescent="0.3">
      <c r="A2299" s="47"/>
      <c r="B2299" s="47"/>
      <c r="R2299" s="47"/>
      <c r="X2299" s="49"/>
      <c r="Y2299" s="49"/>
      <c r="Z2299" s="49"/>
      <c r="AA2299" s="49"/>
    </row>
    <row r="2300" spans="1:27" x14ac:dyDescent="0.3">
      <c r="A2300" s="47"/>
      <c r="B2300" s="47"/>
      <c r="R2300" s="47"/>
      <c r="X2300" s="49"/>
      <c r="Y2300" s="49"/>
      <c r="Z2300" s="49"/>
      <c r="AA2300" s="49"/>
    </row>
    <row r="2301" spans="1:27" x14ac:dyDescent="0.3">
      <c r="A2301" s="47"/>
      <c r="B2301" s="47"/>
      <c r="R2301" s="47"/>
      <c r="X2301" s="49"/>
      <c r="Y2301" s="49"/>
      <c r="Z2301" s="49"/>
      <c r="AA2301" s="49"/>
    </row>
    <row r="2302" spans="1:27" x14ac:dyDescent="0.3">
      <c r="A2302" s="47"/>
      <c r="B2302" s="47"/>
      <c r="R2302" s="47"/>
      <c r="X2302" s="49"/>
      <c r="Y2302" s="49"/>
      <c r="Z2302" s="49"/>
      <c r="AA2302" s="49"/>
    </row>
    <row r="2303" spans="1:27" x14ac:dyDescent="0.3">
      <c r="A2303" s="47"/>
      <c r="B2303" s="47"/>
      <c r="R2303" s="47"/>
      <c r="X2303" s="49"/>
      <c r="Y2303" s="49"/>
      <c r="Z2303" s="49"/>
      <c r="AA2303" s="49"/>
    </row>
    <row r="2304" spans="1:27" x14ac:dyDescent="0.3">
      <c r="A2304" s="47"/>
      <c r="B2304" s="47"/>
      <c r="R2304" s="47"/>
      <c r="X2304" s="49"/>
      <c r="Y2304" s="49"/>
      <c r="Z2304" s="49"/>
      <c r="AA2304" s="49"/>
    </row>
    <row r="2305" spans="1:27" x14ac:dyDescent="0.3">
      <c r="A2305" s="47"/>
      <c r="B2305" s="47"/>
      <c r="R2305" s="47"/>
      <c r="X2305" s="49"/>
      <c r="Y2305" s="49"/>
      <c r="Z2305" s="49"/>
      <c r="AA2305" s="49"/>
    </row>
    <row r="2306" spans="1:27" x14ac:dyDescent="0.3">
      <c r="A2306" s="47"/>
      <c r="B2306" s="47"/>
      <c r="R2306" s="47"/>
      <c r="X2306" s="49"/>
      <c r="Y2306" s="49"/>
      <c r="Z2306" s="49"/>
      <c r="AA2306" s="49"/>
    </row>
    <row r="2307" spans="1:27" x14ac:dyDescent="0.3">
      <c r="A2307" s="47"/>
      <c r="B2307" s="47"/>
      <c r="R2307" s="47"/>
      <c r="X2307" s="49"/>
      <c r="Y2307" s="49"/>
      <c r="Z2307" s="49"/>
      <c r="AA2307" s="49"/>
    </row>
    <row r="2308" spans="1:27" x14ac:dyDescent="0.3">
      <c r="A2308" s="47"/>
      <c r="B2308" s="47"/>
      <c r="R2308" s="47"/>
      <c r="X2308" s="49"/>
      <c r="Y2308" s="49"/>
      <c r="Z2308" s="49"/>
      <c r="AA2308" s="49"/>
    </row>
    <row r="2309" spans="1:27" x14ac:dyDescent="0.3">
      <c r="A2309" s="47"/>
      <c r="B2309" s="47"/>
      <c r="R2309" s="47"/>
      <c r="X2309" s="49"/>
      <c r="Y2309" s="49"/>
      <c r="Z2309" s="49"/>
      <c r="AA2309" s="49"/>
    </row>
    <row r="2310" spans="1:27" x14ac:dyDescent="0.3">
      <c r="A2310" s="47"/>
      <c r="B2310" s="47"/>
      <c r="R2310" s="47"/>
      <c r="X2310" s="49"/>
      <c r="Y2310" s="49"/>
      <c r="Z2310" s="49"/>
      <c r="AA2310" s="49"/>
    </row>
    <row r="2311" spans="1:27" x14ac:dyDescent="0.3">
      <c r="A2311" s="47"/>
      <c r="B2311" s="47"/>
      <c r="R2311" s="47"/>
      <c r="X2311" s="49"/>
      <c r="Y2311" s="49"/>
      <c r="Z2311" s="49"/>
      <c r="AA2311" s="49"/>
    </row>
    <row r="2312" spans="1:27" x14ac:dyDescent="0.3">
      <c r="A2312" s="47"/>
      <c r="B2312" s="47"/>
      <c r="R2312" s="47"/>
      <c r="X2312" s="49"/>
      <c r="Y2312" s="49"/>
      <c r="Z2312" s="49"/>
      <c r="AA2312" s="49"/>
    </row>
    <row r="2313" spans="1:27" x14ac:dyDescent="0.3">
      <c r="A2313" s="47"/>
      <c r="B2313" s="47"/>
      <c r="R2313" s="47"/>
      <c r="X2313" s="49"/>
      <c r="Y2313" s="49"/>
      <c r="Z2313" s="49"/>
      <c r="AA2313" s="49"/>
    </row>
    <row r="2314" spans="1:27" x14ac:dyDescent="0.3">
      <c r="A2314" s="47"/>
      <c r="B2314" s="47"/>
      <c r="R2314" s="47"/>
      <c r="X2314" s="49"/>
      <c r="Y2314" s="49"/>
      <c r="Z2314" s="49"/>
      <c r="AA2314" s="49"/>
    </row>
    <row r="2315" spans="1:27" x14ac:dyDescent="0.3">
      <c r="A2315" s="47"/>
      <c r="B2315" s="47"/>
      <c r="R2315" s="47"/>
      <c r="X2315" s="49"/>
      <c r="Y2315" s="49"/>
      <c r="Z2315" s="49"/>
      <c r="AA2315" s="49"/>
    </row>
    <row r="2316" spans="1:27" x14ac:dyDescent="0.3">
      <c r="A2316" s="47"/>
      <c r="B2316" s="47"/>
      <c r="R2316" s="47"/>
      <c r="X2316" s="49"/>
      <c r="Y2316" s="49"/>
      <c r="Z2316" s="49"/>
      <c r="AA2316" s="49"/>
    </row>
    <row r="2317" spans="1:27" x14ac:dyDescent="0.3">
      <c r="A2317" s="47"/>
      <c r="B2317" s="47"/>
      <c r="R2317" s="47"/>
      <c r="X2317" s="49"/>
      <c r="Y2317" s="49"/>
      <c r="Z2317" s="49"/>
      <c r="AA2317" s="49"/>
    </row>
    <row r="2318" spans="1:27" x14ac:dyDescent="0.3">
      <c r="A2318" s="47"/>
      <c r="B2318" s="47"/>
      <c r="R2318" s="47"/>
      <c r="X2318" s="49"/>
      <c r="Y2318" s="49"/>
      <c r="Z2318" s="49"/>
      <c r="AA2318" s="49"/>
    </row>
    <row r="2319" spans="1:27" x14ac:dyDescent="0.3">
      <c r="A2319" s="47"/>
      <c r="B2319" s="47"/>
      <c r="R2319" s="47"/>
      <c r="X2319" s="49"/>
      <c r="Y2319" s="49"/>
      <c r="Z2319" s="49"/>
      <c r="AA2319" s="49"/>
    </row>
    <row r="2320" spans="1:27" x14ac:dyDescent="0.3">
      <c r="A2320" s="47"/>
      <c r="B2320" s="47"/>
      <c r="R2320" s="47"/>
      <c r="X2320" s="49"/>
      <c r="Y2320" s="49"/>
      <c r="Z2320" s="49"/>
      <c r="AA2320" s="49"/>
    </row>
    <row r="2321" spans="1:27" x14ac:dyDescent="0.3">
      <c r="A2321" s="47"/>
      <c r="B2321" s="47"/>
      <c r="R2321" s="47"/>
      <c r="X2321" s="49"/>
      <c r="Y2321" s="49"/>
      <c r="Z2321" s="49"/>
      <c r="AA2321" s="49"/>
    </row>
    <row r="2322" spans="1:27" x14ac:dyDescent="0.3">
      <c r="A2322" s="47"/>
      <c r="B2322" s="47"/>
      <c r="R2322" s="47"/>
      <c r="X2322" s="49"/>
      <c r="Y2322" s="49"/>
      <c r="Z2322" s="49"/>
      <c r="AA2322" s="49"/>
    </row>
    <row r="2323" spans="1:27" x14ac:dyDescent="0.3">
      <c r="A2323" s="47"/>
      <c r="B2323" s="47"/>
      <c r="R2323" s="47"/>
      <c r="X2323" s="49"/>
      <c r="Y2323" s="49"/>
      <c r="Z2323" s="49"/>
      <c r="AA2323" s="49"/>
    </row>
    <row r="2324" spans="1:27" x14ac:dyDescent="0.3">
      <c r="A2324" s="47"/>
      <c r="B2324" s="47"/>
      <c r="R2324" s="47"/>
      <c r="X2324" s="49"/>
      <c r="Y2324" s="49"/>
      <c r="Z2324" s="49"/>
      <c r="AA2324" s="49"/>
    </row>
    <row r="2325" spans="1:27" x14ac:dyDescent="0.3">
      <c r="A2325" s="47"/>
      <c r="B2325" s="47"/>
      <c r="R2325" s="47"/>
      <c r="X2325" s="49"/>
      <c r="Y2325" s="49"/>
      <c r="Z2325" s="49"/>
      <c r="AA2325" s="49"/>
    </row>
    <row r="2326" spans="1:27" x14ac:dyDescent="0.3">
      <c r="A2326" s="47"/>
      <c r="B2326" s="47"/>
      <c r="R2326" s="47"/>
      <c r="X2326" s="49"/>
      <c r="Y2326" s="49"/>
      <c r="Z2326" s="49"/>
      <c r="AA2326" s="49"/>
    </row>
    <row r="2327" spans="1:27" x14ac:dyDescent="0.3">
      <c r="A2327" s="47"/>
      <c r="B2327" s="47"/>
      <c r="R2327" s="47"/>
      <c r="X2327" s="49"/>
      <c r="Y2327" s="49"/>
      <c r="Z2327" s="49"/>
      <c r="AA2327" s="49"/>
    </row>
    <row r="2328" spans="1:27" x14ac:dyDescent="0.3">
      <c r="A2328" s="47"/>
      <c r="B2328" s="47"/>
      <c r="R2328" s="47"/>
      <c r="X2328" s="49"/>
      <c r="Y2328" s="49"/>
      <c r="Z2328" s="49"/>
      <c r="AA2328" s="49"/>
    </row>
    <row r="2329" spans="1:27" x14ac:dyDescent="0.3">
      <c r="A2329" s="47"/>
      <c r="B2329" s="47"/>
      <c r="R2329" s="47"/>
      <c r="X2329" s="49"/>
      <c r="Y2329" s="49"/>
      <c r="Z2329" s="49"/>
      <c r="AA2329" s="49"/>
    </row>
    <row r="2330" spans="1:27" x14ac:dyDescent="0.3">
      <c r="A2330" s="47"/>
      <c r="B2330" s="47"/>
      <c r="R2330" s="47"/>
      <c r="X2330" s="49"/>
      <c r="Y2330" s="49"/>
      <c r="Z2330" s="49"/>
      <c r="AA2330" s="49"/>
    </row>
    <row r="2331" spans="1:27" x14ac:dyDescent="0.3">
      <c r="A2331" s="47"/>
      <c r="B2331" s="47"/>
      <c r="R2331" s="47"/>
      <c r="X2331" s="49"/>
      <c r="Y2331" s="49"/>
      <c r="Z2331" s="49"/>
      <c r="AA2331" s="49"/>
    </row>
    <row r="2332" spans="1:27" x14ac:dyDescent="0.3">
      <c r="A2332" s="47"/>
      <c r="B2332" s="47"/>
      <c r="R2332" s="47"/>
      <c r="X2332" s="49"/>
      <c r="Y2332" s="49"/>
      <c r="Z2332" s="49"/>
      <c r="AA2332" s="49"/>
    </row>
    <row r="2333" spans="1:27" x14ac:dyDescent="0.3">
      <c r="A2333" s="47"/>
      <c r="B2333" s="47"/>
      <c r="R2333" s="47"/>
      <c r="X2333" s="49"/>
      <c r="Y2333" s="49"/>
      <c r="Z2333" s="49"/>
      <c r="AA2333" s="49"/>
    </row>
    <row r="2334" spans="1:27" x14ac:dyDescent="0.3">
      <c r="A2334" s="47"/>
      <c r="B2334" s="47"/>
      <c r="R2334" s="47"/>
      <c r="X2334" s="49"/>
      <c r="Y2334" s="49"/>
      <c r="Z2334" s="49"/>
      <c r="AA2334" s="49"/>
    </row>
    <row r="2335" spans="1:27" x14ac:dyDescent="0.3">
      <c r="A2335" s="47"/>
      <c r="B2335" s="47"/>
      <c r="R2335" s="47"/>
      <c r="X2335" s="49"/>
      <c r="Y2335" s="49"/>
      <c r="Z2335" s="49"/>
      <c r="AA2335" s="49"/>
    </row>
    <row r="2336" spans="1:27" x14ac:dyDescent="0.3">
      <c r="A2336" s="47"/>
      <c r="B2336" s="47"/>
      <c r="R2336" s="47"/>
      <c r="X2336" s="49"/>
      <c r="Y2336" s="49"/>
      <c r="Z2336" s="49"/>
      <c r="AA2336" s="49"/>
    </row>
    <row r="2337" spans="1:27" x14ac:dyDescent="0.3">
      <c r="A2337" s="47"/>
      <c r="B2337" s="47"/>
      <c r="R2337" s="47"/>
      <c r="X2337" s="49"/>
      <c r="Y2337" s="49"/>
      <c r="Z2337" s="49"/>
      <c r="AA2337" s="49"/>
    </row>
    <row r="2338" spans="1:27" x14ac:dyDescent="0.3">
      <c r="A2338" s="47"/>
      <c r="B2338" s="47"/>
      <c r="R2338" s="47"/>
      <c r="X2338" s="49"/>
      <c r="Y2338" s="49"/>
      <c r="Z2338" s="49"/>
      <c r="AA2338" s="49"/>
    </row>
    <row r="2339" spans="1:27" x14ac:dyDescent="0.3">
      <c r="A2339" s="47"/>
      <c r="B2339" s="47"/>
      <c r="R2339" s="47"/>
      <c r="X2339" s="49"/>
      <c r="Y2339" s="49"/>
      <c r="Z2339" s="49"/>
      <c r="AA2339" s="49"/>
    </row>
    <row r="2340" spans="1:27" x14ac:dyDescent="0.3">
      <c r="A2340" s="47"/>
      <c r="B2340" s="47"/>
      <c r="R2340" s="47"/>
      <c r="X2340" s="49"/>
      <c r="Y2340" s="49"/>
      <c r="Z2340" s="49"/>
      <c r="AA2340" s="49"/>
    </row>
    <row r="2341" spans="1:27" x14ac:dyDescent="0.3">
      <c r="A2341" s="47"/>
      <c r="B2341" s="47"/>
      <c r="R2341" s="47"/>
      <c r="X2341" s="49"/>
      <c r="Y2341" s="49"/>
      <c r="Z2341" s="49"/>
      <c r="AA2341" s="49"/>
    </row>
    <row r="2342" spans="1:27" x14ac:dyDescent="0.3">
      <c r="A2342" s="47"/>
      <c r="B2342" s="47"/>
      <c r="R2342" s="47"/>
      <c r="X2342" s="49"/>
      <c r="Y2342" s="49"/>
      <c r="Z2342" s="49"/>
      <c r="AA2342" s="49"/>
    </row>
    <row r="2343" spans="1:27" x14ac:dyDescent="0.3">
      <c r="A2343" s="47"/>
      <c r="B2343" s="47"/>
      <c r="R2343" s="47"/>
      <c r="X2343" s="49"/>
      <c r="Y2343" s="49"/>
      <c r="Z2343" s="49"/>
      <c r="AA2343" s="49"/>
    </row>
    <row r="2344" spans="1:27" x14ac:dyDescent="0.3">
      <c r="A2344" s="47"/>
      <c r="B2344" s="47"/>
      <c r="R2344" s="47"/>
      <c r="X2344" s="49"/>
      <c r="Y2344" s="49"/>
      <c r="Z2344" s="49"/>
      <c r="AA2344" s="49"/>
    </row>
    <row r="2345" spans="1:27" x14ac:dyDescent="0.3">
      <c r="A2345" s="47"/>
      <c r="B2345" s="47"/>
      <c r="R2345" s="47"/>
      <c r="X2345" s="49"/>
      <c r="Y2345" s="49"/>
      <c r="Z2345" s="49"/>
      <c r="AA2345" s="49"/>
    </row>
    <row r="2346" spans="1:27" x14ac:dyDescent="0.3">
      <c r="A2346" s="47"/>
      <c r="B2346" s="47"/>
      <c r="R2346" s="47"/>
      <c r="X2346" s="49"/>
      <c r="Y2346" s="49"/>
      <c r="Z2346" s="49"/>
      <c r="AA2346" s="49"/>
    </row>
    <row r="2347" spans="1:27" x14ac:dyDescent="0.3">
      <c r="A2347" s="47"/>
      <c r="B2347" s="47"/>
      <c r="R2347" s="47"/>
      <c r="X2347" s="49"/>
      <c r="Y2347" s="49"/>
      <c r="Z2347" s="49"/>
      <c r="AA2347" s="49"/>
    </row>
    <row r="2348" spans="1:27" x14ac:dyDescent="0.3">
      <c r="A2348" s="47"/>
      <c r="B2348" s="47"/>
      <c r="R2348" s="47"/>
      <c r="X2348" s="49"/>
      <c r="Y2348" s="49"/>
      <c r="Z2348" s="49"/>
      <c r="AA2348" s="49"/>
    </row>
    <row r="2349" spans="1:27" x14ac:dyDescent="0.3">
      <c r="A2349" s="47"/>
      <c r="B2349" s="47"/>
      <c r="R2349" s="47"/>
      <c r="X2349" s="49"/>
      <c r="Y2349" s="49"/>
      <c r="Z2349" s="49"/>
      <c r="AA2349" s="49"/>
    </row>
    <row r="2350" spans="1:27" x14ac:dyDescent="0.3">
      <c r="A2350" s="47"/>
      <c r="B2350" s="47"/>
      <c r="R2350" s="47"/>
      <c r="X2350" s="49"/>
      <c r="Y2350" s="49"/>
      <c r="Z2350" s="49"/>
      <c r="AA2350" s="49"/>
    </row>
    <row r="2351" spans="1:27" x14ac:dyDescent="0.3">
      <c r="A2351" s="47"/>
      <c r="B2351" s="47"/>
      <c r="R2351" s="47"/>
      <c r="X2351" s="49"/>
      <c r="Y2351" s="49"/>
      <c r="Z2351" s="49"/>
      <c r="AA2351" s="49"/>
    </row>
    <row r="2352" spans="1:27" x14ac:dyDescent="0.3">
      <c r="A2352" s="47"/>
      <c r="B2352" s="47"/>
      <c r="R2352" s="47"/>
      <c r="X2352" s="49"/>
      <c r="Y2352" s="49"/>
      <c r="Z2352" s="49"/>
      <c r="AA2352" s="49"/>
    </row>
    <row r="2353" spans="1:27" x14ac:dyDescent="0.3">
      <c r="A2353" s="47"/>
      <c r="B2353" s="47"/>
      <c r="R2353" s="47"/>
      <c r="X2353" s="49"/>
      <c r="Y2353" s="49"/>
      <c r="Z2353" s="49"/>
      <c r="AA2353" s="49"/>
    </row>
    <row r="2354" spans="1:27" x14ac:dyDescent="0.3">
      <c r="A2354" s="47"/>
      <c r="B2354" s="47"/>
      <c r="R2354" s="47"/>
      <c r="X2354" s="49"/>
      <c r="Y2354" s="49"/>
      <c r="Z2354" s="49"/>
      <c r="AA2354" s="49"/>
    </row>
    <row r="2355" spans="1:27" x14ac:dyDescent="0.3">
      <c r="A2355" s="47"/>
      <c r="B2355" s="47"/>
      <c r="R2355" s="47"/>
      <c r="X2355" s="49"/>
      <c r="Y2355" s="49"/>
      <c r="Z2355" s="49"/>
      <c r="AA2355" s="49"/>
    </row>
    <row r="2356" spans="1:27" x14ac:dyDescent="0.3">
      <c r="A2356" s="47"/>
      <c r="B2356" s="47"/>
      <c r="R2356" s="47"/>
      <c r="X2356" s="49"/>
      <c r="Y2356" s="49"/>
      <c r="Z2356" s="49"/>
      <c r="AA2356" s="49"/>
    </row>
    <row r="2357" spans="1:27" x14ac:dyDescent="0.3">
      <c r="A2357" s="47"/>
      <c r="B2357" s="47"/>
      <c r="R2357" s="47"/>
      <c r="X2357" s="49"/>
      <c r="Y2357" s="49"/>
      <c r="Z2357" s="49"/>
      <c r="AA2357" s="49"/>
    </row>
    <row r="2358" spans="1:27" x14ac:dyDescent="0.3">
      <c r="A2358" s="47"/>
      <c r="B2358" s="47"/>
      <c r="R2358" s="47"/>
      <c r="X2358" s="49"/>
      <c r="Y2358" s="49"/>
      <c r="Z2358" s="49"/>
      <c r="AA2358" s="49"/>
    </row>
    <row r="2359" spans="1:27" x14ac:dyDescent="0.3">
      <c r="A2359" s="47"/>
      <c r="B2359" s="47"/>
      <c r="R2359" s="47"/>
      <c r="X2359" s="49"/>
      <c r="Y2359" s="49"/>
      <c r="Z2359" s="49"/>
      <c r="AA2359" s="49"/>
    </row>
    <row r="2360" spans="1:27" x14ac:dyDescent="0.3">
      <c r="A2360" s="47"/>
      <c r="B2360" s="47"/>
      <c r="R2360" s="47"/>
      <c r="X2360" s="49"/>
      <c r="Y2360" s="49"/>
      <c r="Z2360" s="49"/>
      <c r="AA2360" s="49"/>
    </row>
    <row r="2361" spans="1:27" x14ac:dyDescent="0.3">
      <c r="A2361" s="47"/>
      <c r="B2361" s="47"/>
      <c r="R2361" s="47"/>
      <c r="X2361" s="49"/>
      <c r="Y2361" s="49"/>
      <c r="Z2361" s="49"/>
      <c r="AA2361" s="49"/>
    </row>
    <row r="2362" spans="1:27" x14ac:dyDescent="0.3">
      <c r="A2362" s="47"/>
      <c r="B2362" s="47"/>
      <c r="R2362" s="47"/>
      <c r="X2362" s="49"/>
      <c r="Y2362" s="49"/>
      <c r="Z2362" s="49"/>
      <c r="AA2362" s="49"/>
    </row>
    <row r="2363" spans="1:27" x14ac:dyDescent="0.3">
      <c r="A2363" s="47"/>
      <c r="B2363" s="47"/>
      <c r="R2363" s="47"/>
      <c r="X2363" s="49"/>
      <c r="Y2363" s="49"/>
      <c r="Z2363" s="49"/>
      <c r="AA2363" s="49"/>
    </row>
    <row r="2364" spans="1:27" x14ac:dyDescent="0.3">
      <c r="A2364" s="47"/>
      <c r="B2364" s="47"/>
      <c r="R2364" s="47"/>
      <c r="X2364" s="49"/>
      <c r="Y2364" s="49"/>
      <c r="Z2364" s="49"/>
      <c r="AA2364" s="49"/>
    </row>
    <row r="2365" spans="1:27" x14ac:dyDescent="0.3">
      <c r="A2365" s="47"/>
      <c r="B2365" s="47"/>
      <c r="R2365" s="47"/>
      <c r="X2365" s="49"/>
      <c r="Y2365" s="49"/>
      <c r="Z2365" s="49"/>
      <c r="AA2365" s="49"/>
    </row>
    <row r="2366" spans="1:27" x14ac:dyDescent="0.3">
      <c r="A2366" s="47"/>
      <c r="B2366" s="47"/>
      <c r="R2366" s="47"/>
      <c r="X2366" s="49"/>
      <c r="Y2366" s="49"/>
      <c r="Z2366" s="49"/>
      <c r="AA2366" s="49"/>
    </row>
    <row r="2367" spans="1:27" x14ac:dyDescent="0.3">
      <c r="A2367" s="47"/>
      <c r="B2367" s="47"/>
      <c r="R2367" s="47"/>
      <c r="X2367" s="49"/>
      <c r="Y2367" s="49"/>
      <c r="Z2367" s="49"/>
      <c r="AA2367" s="49"/>
    </row>
    <row r="2368" spans="1:27" x14ac:dyDescent="0.3">
      <c r="A2368" s="47"/>
      <c r="B2368" s="47"/>
      <c r="R2368" s="47"/>
      <c r="X2368" s="49"/>
      <c r="Y2368" s="49"/>
      <c r="Z2368" s="49"/>
      <c r="AA2368" s="49"/>
    </row>
    <row r="2369" spans="1:27" x14ac:dyDescent="0.3">
      <c r="A2369" s="47"/>
      <c r="B2369" s="47"/>
      <c r="R2369" s="47"/>
      <c r="X2369" s="49"/>
      <c r="Y2369" s="49"/>
      <c r="Z2369" s="49"/>
      <c r="AA2369" s="49"/>
    </row>
    <row r="2370" spans="1:27" x14ac:dyDescent="0.3">
      <c r="A2370" s="47"/>
      <c r="B2370" s="47"/>
      <c r="R2370" s="47"/>
      <c r="X2370" s="49"/>
      <c r="Y2370" s="49"/>
      <c r="Z2370" s="49"/>
      <c r="AA2370" s="49"/>
    </row>
    <row r="2371" spans="1:27" x14ac:dyDescent="0.3">
      <c r="A2371" s="47"/>
      <c r="B2371" s="47"/>
      <c r="R2371" s="47"/>
      <c r="X2371" s="49"/>
      <c r="Y2371" s="49"/>
      <c r="Z2371" s="49"/>
      <c r="AA2371" s="49"/>
    </row>
    <row r="2372" spans="1:27" x14ac:dyDescent="0.3">
      <c r="A2372" s="47"/>
      <c r="B2372" s="47"/>
      <c r="R2372" s="47"/>
      <c r="X2372" s="49"/>
      <c r="Y2372" s="49"/>
      <c r="Z2372" s="49"/>
      <c r="AA2372" s="49"/>
    </row>
    <row r="2373" spans="1:27" x14ac:dyDescent="0.3">
      <c r="A2373" s="47"/>
      <c r="B2373" s="47"/>
      <c r="R2373" s="47"/>
      <c r="X2373" s="49"/>
      <c r="Y2373" s="49"/>
      <c r="Z2373" s="49"/>
      <c r="AA2373" s="49"/>
    </row>
    <row r="2374" spans="1:27" x14ac:dyDescent="0.3">
      <c r="A2374" s="47"/>
      <c r="B2374" s="47"/>
      <c r="R2374" s="47"/>
      <c r="X2374" s="49"/>
      <c r="Y2374" s="49"/>
      <c r="Z2374" s="49"/>
      <c r="AA2374" s="49"/>
    </row>
    <row r="2375" spans="1:27" x14ac:dyDescent="0.3">
      <c r="A2375" s="47"/>
      <c r="B2375" s="47"/>
      <c r="R2375" s="47"/>
      <c r="X2375" s="49"/>
      <c r="Y2375" s="49"/>
      <c r="Z2375" s="49"/>
      <c r="AA2375" s="49"/>
    </row>
    <row r="2376" spans="1:27" x14ac:dyDescent="0.3">
      <c r="A2376" s="47"/>
      <c r="B2376" s="47"/>
      <c r="R2376" s="47"/>
      <c r="X2376" s="49"/>
      <c r="Y2376" s="49"/>
      <c r="Z2376" s="49"/>
      <c r="AA2376" s="49"/>
    </row>
    <row r="2377" spans="1:27" x14ac:dyDescent="0.3">
      <c r="A2377" s="47"/>
      <c r="B2377" s="47"/>
      <c r="R2377" s="47"/>
      <c r="X2377" s="49"/>
      <c r="Y2377" s="49"/>
      <c r="Z2377" s="49"/>
      <c r="AA2377" s="49"/>
    </row>
    <row r="2378" spans="1:27" x14ac:dyDescent="0.3">
      <c r="A2378" s="47"/>
      <c r="B2378" s="47"/>
      <c r="R2378" s="47"/>
      <c r="X2378" s="49"/>
      <c r="Y2378" s="49"/>
      <c r="Z2378" s="49"/>
      <c r="AA2378" s="49"/>
    </row>
    <row r="2379" spans="1:27" x14ac:dyDescent="0.3">
      <c r="A2379" s="47"/>
      <c r="B2379" s="47"/>
      <c r="R2379" s="47"/>
      <c r="X2379" s="49"/>
      <c r="Y2379" s="49"/>
      <c r="Z2379" s="49"/>
      <c r="AA2379" s="49"/>
    </row>
    <row r="2380" spans="1:27" x14ac:dyDescent="0.3">
      <c r="A2380" s="47"/>
      <c r="B2380" s="47"/>
      <c r="R2380" s="47"/>
      <c r="X2380" s="49"/>
      <c r="Y2380" s="49"/>
      <c r="Z2380" s="49"/>
      <c r="AA2380" s="49"/>
    </row>
    <row r="2381" spans="1:27" x14ac:dyDescent="0.3">
      <c r="A2381" s="47"/>
      <c r="B2381" s="47"/>
      <c r="R2381" s="47"/>
      <c r="X2381" s="49"/>
      <c r="Y2381" s="49"/>
      <c r="Z2381" s="49"/>
      <c r="AA2381" s="49"/>
    </row>
    <row r="2382" spans="1:27" x14ac:dyDescent="0.3">
      <c r="A2382" s="47"/>
      <c r="B2382" s="47"/>
      <c r="R2382" s="47"/>
      <c r="X2382" s="49"/>
      <c r="Y2382" s="49"/>
      <c r="Z2382" s="49"/>
      <c r="AA2382" s="49"/>
    </row>
    <row r="2383" spans="1:27" x14ac:dyDescent="0.3">
      <c r="A2383" s="47"/>
      <c r="B2383" s="47"/>
      <c r="R2383" s="47"/>
      <c r="X2383" s="49"/>
      <c r="Y2383" s="49"/>
      <c r="Z2383" s="49"/>
      <c r="AA2383" s="49"/>
    </row>
    <row r="2384" spans="1:27" x14ac:dyDescent="0.3">
      <c r="A2384" s="47"/>
      <c r="B2384" s="47"/>
      <c r="R2384" s="47"/>
      <c r="X2384" s="49"/>
      <c r="Y2384" s="49"/>
      <c r="Z2384" s="49"/>
      <c r="AA2384" s="49"/>
    </row>
    <row r="2385" spans="1:27" x14ac:dyDescent="0.3">
      <c r="A2385" s="47"/>
      <c r="B2385" s="47"/>
      <c r="R2385" s="47"/>
      <c r="X2385" s="49"/>
      <c r="Y2385" s="49"/>
      <c r="Z2385" s="49"/>
      <c r="AA2385" s="49"/>
    </row>
    <row r="2386" spans="1:27" x14ac:dyDescent="0.3">
      <c r="A2386" s="47"/>
      <c r="B2386" s="47"/>
      <c r="R2386" s="47"/>
      <c r="X2386" s="49"/>
      <c r="Y2386" s="49"/>
      <c r="Z2386" s="49"/>
      <c r="AA2386" s="49"/>
    </row>
    <row r="2387" spans="1:27" x14ac:dyDescent="0.3">
      <c r="A2387" s="47"/>
      <c r="B2387" s="47"/>
      <c r="R2387" s="47"/>
      <c r="X2387" s="49"/>
      <c r="Y2387" s="49"/>
      <c r="Z2387" s="49"/>
      <c r="AA2387" s="49"/>
    </row>
    <row r="2388" spans="1:27" x14ac:dyDescent="0.3">
      <c r="A2388" s="47"/>
      <c r="B2388" s="47"/>
      <c r="R2388" s="47"/>
      <c r="X2388" s="49"/>
      <c r="Y2388" s="49"/>
      <c r="Z2388" s="49"/>
      <c r="AA2388" s="49"/>
    </row>
    <row r="2389" spans="1:27" x14ac:dyDescent="0.3">
      <c r="A2389" s="47"/>
      <c r="B2389" s="47"/>
      <c r="R2389" s="47"/>
      <c r="X2389" s="49"/>
      <c r="Y2389" s="49"/>
      <c r="Z2389" s="49"/>
      <c r="AA2389" s="49"/>
    </row>
    <row r="2390" spans="1:27" x14ac:dyDescent="0.3">
      <c r="A2390" s="47"/>
      <c r="B2390" s="47"/>
      <c r="R2390" s="47"/>
      <c r="X2390" s="49"/>
      <c r="Y2390" s="49"/>
      <c r="Z2390" s="49"/>
      <c r="AA2390" s="49"/>
    </row>
    <row r="2391" spans="1:27" x14ac:dyDescent="0.3">
      <c r="A2391" s="47"/>
      <c r="B2391" s="47"/>
      <c r="R2391" s="47"/>
      <c r="X2391" s="49"/>
      <c r="Y2391" s="49"/>
      <c r="Z2391" s="49"/>
      <c r="AA2391" s="49"/>
    </row>
    <row r="2392" spans="1:27" x14ac:dyDescent="0.3">
      <c r="A2392" s="47"/>
      <c r="B2392" s="47"/>
      <c r="R2392" s="47"/>
      <c r="X2392" s="49"/>
      <c r="Y2392" s="49"/>
      <c r="Z2392" s="49"/>
      <c r="AA2392" s="49"/>
    </row>
    <row r="2393" spans="1:27" x14ac:dyDescent="0.3">
      <c r="A2393" s="47"/>
      <c r="B2393" s="47"/>
      <c r="R2393" s="47"/>
      <c r="X2393" s="49"/>
      <c r="Y2393" s="49"/>
      <c r="Z2393" s="49"/>
      <c r="AA2393" s="49"/>
    </row>
    <row r="2394" spans="1:27" x14ac:dyDescent="0.3">
      <c r="A2394" s="47"/>
      <c r="B2394" s="47"/>
      <c r="R2394" s="47"/>
      <c r="X2394" s="49"/>
      <c r="Y2394" s="49"/>
      <c r="Z2394" s="49"/>
      <c r="AA2394" s="49"/>
    </row>
    <row r="2395" spans="1:27" x14ac:dyDescent="0.3">
      <c r="A2395" s="47"/>
      <c r="B2395" s="47"/>
      <c r="R2395" s="47"/>
      <c r="X2395" s="49"/>
      <c r="Y2395" s="49"/>
      <c r="Z2395" s="49"/>
      <c r="AA2395" s="49"/>
    </row>
    <row r="2396" spans="1:27" x14ac:dyDescent="0.3">
      <c r="A2396" s="47"/>
      <c r="B2396" s="47"/>
      <c r="R2396" s="47"/>
      <c r="X2396" s="49"/>
      <c r="Y2396" s="49"/>
      <c r="Z2396" s="49"/>
      <c r="AA2396" s="49"/>
    </row>
    <row r="2397" spans="1:27" x14ac:dyDescent="0.3">
      <c r="A2397" s="47"/>
      <c r="B2397" s="47"/>
      <c r="R2397" s="47"/>
      <c r="X2397" s="49"/>
      <c r="Y2397" s="49"/>
      <c r="Z2397" s="49"/>
      <c r="AA2397" s="49"/>
    </row>
    <row r="2398" spans="1:27" x14ac:dyDescent="0.3">
      <c r="A2398" s="47"/>
      <c r="B2398" s="47"/>
      <c r="R2398" s="47"/>
      <c r="X2398" s="49"/>
      <c r="Y2398" s="49"/>
      <c r="Z2398" s="49"/>
      <c r="AA2398" s="49"/>
    </row>
    <row r="2399" spans="1:27" x14ac:dyDescent="0.3">
      <c r="A2399" s="47"/>
      <c r="B2399" s="47"/>
      <c r="R2399" s="47"/>
      <c r="X2399" s="49"/>
      <c r="Y2399" s="49"/>
      <c r="Z2399" s="49"/>
      <c r="AA2399" s="49"/>
    </row>
    <row r="2400" spans="1:27" x14ac:dyDescent="0.3">
      <c r="A2400" s="47"/>
      <c r="B2400" s="47"/>
      <c r="R2400" s="47"/>
      <c r="X2400" s="49"/>
      <c r="Y2400" s="49"/>
      <c r="Z2400" s="49"/>
      <c r="AA2400" s="49"/>
    </row>
    <row r="2401" spans="1:27" x14ac:dyDescent="0.3">
      <c r="A2401" s="47"/>
      <c r="B2401" s="47"/>
      <c r="R2401" s="47"/>
      <c r="X2401" s="49"/>
      <c r="Y2401" s="49"/>
      <c r="Z2401" s="49"/>
      <c r="AA2401" s="49"/>
    </row>
    <row r="2402" spans="1:27" x14ac:dyDescent="0.3">
      <c r="A2402" s="47"/>
      <c r="B2402" s="47"/>
      <c r="R2402" s="47"/>
      <c r="X2402" s="49"/>
      <c r="Y2402" s="49"/>
      <c r="Z2402" s="49"/>
      <c r="AA2402" s="49"/>
    </row>
    <row r="2403" spans="1:27" x14ac:dyDescent="0.3">
      <c r="A2403" s="47"/>
      <c r="B2403" s="47"/>
      <c r="R2403" s="47"/>
      <c r="X2403" s="49"/>
      <c r="Y2403" s="49"/>
      <c r="Z2403" s="49"/>
      <c r="AA2403" s="49"/>
    </row>
    <row r="2404" spans="1:27" x14ac:dyDescent="0.3">
      <c r="A2404" s="47"/>
      <c r="B2404" s="47"/>
      <c r="R2404" s="47"/>
      <c r="X2404" s="49"/>
      <c r="Y2404" s="49"/>
      <c r="Z2404" s="49"/>
      <c r="AA2404" s="49"/>
    </row>
    <row r="2405" spans="1:27" x14ac:dyDescent="0.3">
      <c r="A2405" s="47"/>
      <c r="B2405" s="47"/>
      <c r="R2405" s="47"/>
      <c r="X2405" s="49"/>
      <c r="Y2405" s="49"/>
      <c r="Z2405" s="49"/>
      <c r="AA2405" s="49"/>
    </row>
    <row r="2406" spans="1:27" x14ac:dyDescent="0.3">
      <c r="A2406" s="47"/>
      <c r="B2406" s="47"/>
      <c r="R2406" s="47"/>
      <c r="X2406" s="49"/>
      <c r="Y2406" s="49"/>
      <c r="Z2406" s="49"/>
      <c r="AA2406" s="49"/>
    </row>
    <row r="2407" spans="1:27" x14ac:dyDescent="0.3">
      <c r="A2407" s="47"/>
      <c r="B2407" s="47"/>
      <c r="R2407" s="47"/>
      <c r="X2407" s="49"/>
      <c r="Y2407" s="49"/>
      <c r="Z2407" s="49"/>
      <c r="AA2407" s="49"/>
    </row>
    <row r="2408" spans="1:27" x14ac:dyDescent="0.3">
      <c r="A2408" s="47"/>
      <c r="B2408" s="47"/>
      <c r="R2408" s="47"/>
      <c r="X2408" s="49"/>
      <c r="Y2408" s="49"/>
      <c r="Z2408" s="49"/>
      <c r="AA2408" s="49"/>
    </row>
    <row r="2409" spans="1:27" x14ac:dyDescent="0.3">
      <c r="A2409" s="47"/>
      <c r="B2409" s="47"/>
      <c r="R2409" s="47"/>
      <c r="X2409" s="49"/>
      <c r="Y2409" s="49"/>
      <c r="Z2409" s="49"/>
      <c r="AA2409" s="49"/>
    </row>
    <row r="2410" spans="1:27" x14ac:dyDescent="0.3">
      <c r="A2410" s="47"/>
      <c r="B2410" s="47"/>
      <c r="R2410" s="47"/>
      <c r="X2410" s="49"/>
      <c r="Y2410" s="49"/>
      <c r="Z2410" s="49"/>
      <c r="AA2410" s="49"/>
    </row>
    <row r="2411" spans="1:27" x14ac:dyDescent="0.3">
      <c r="A2411" s="47"/>
      <c r="B2411" s="47"/>
      <c r="R2411" s="47"/>
      <c r="X2411" s="49"/>
      <c r="Y2411" s="49"/>
      <c r="Z2411" s="49"/>
      <c r="AA2411" s="49"/>
    </row>
    <row r="2412" spans="1:27" x14ac:dyDescent="0.3">
      <c r="A2412" s="47"/>
      <c r="B2412" s="47"/>
      <c r="R2412" s="47"/>
      <c r="X2412" s="49"/>
      <c r="Y2412" s="49"/>
      <c r="Z2412" s="49"/>
      <c r="AA2412" s="49"/>
    </row>
    <row r="2413" spans="1:27" x14ac:dyDescent="0.3">
      <c r="A2413" s="47"/>
      <c r="B2413" s="47"/>
      <c r="R2413" s="47"/>
      <c r="X2413" s="49"/>
      <c r="Y2413" s="49"/>
      <c r="Z2413" s="49"/>
      <c r="AA2413" s="49"/>
    </row>
    <row r="2414" spans="1:27" x14ac:dyDescent="0.3">
      <c r="B2414" s="47"/>
      <c r="R2414" s="47"/>
      <c r="X2414" s="49"/>
      <c r="Y2414" s="49"/>
      <c r="Z2414" s="49"/>
      <c r="AA2414" s="49"/>
    </row>
    <row r="2415" spans="1:27" x14ac:dyDescent="0.3">
      <c r="A2415" s="47"/>
      <c r="B2415" s="47"/>
      <c r="R2415" s="47"/>
      <c r="X2415" s="49"/>
      <c r="Y2415" s="49"/>
      <c r="Z2415" s="49"/>
      <c r="AA2415" s="49"/>
    </row>
    <row r="2416" spans="1:27" x14ac:dyDescent="0.3">
      <c r="A2416" s="47"/>
      <c r="B2416" s="47"/>
      <c r="R2416" s="47"/>
      <c r="X2416" s="49"/>
      <c r="Y2416" s="49"/>
      <c r="Z2416" s="49"/>
      <c r="AA2416" s="49"/>
    </row>
    <row r="2417" spans="1:27" x14ac:dyDescent="0.3">
      <c r="A2417" s="47"/>
      <c r="B2417" s="47"/>
      <c r="R2417" s="47"/>
      <c r="X2417" s="49"/>
      <c r="Y2417" s="49"/>
      <c r="Z2417" s="49"/>
      <c r="AA2417" s="49"/>
    </row>
    <row r="2418" spans="1:27" x14ac:dyDescent="0.3">
      <c r="A2418" s="47"/>
      <c r="B2418" s="47"/>
      <c r="R2418" s="47"/>
      <c r="X2418" s="49"/>
      <c r="Y2418" s="49"/>
      <c r="Z2418" s="49"/>
      <c r="AA2418" s="49"/>
    </row>
    <row r="2419" spans="1:27" x14ac:dyDescent="0.3">
      <c r="A2419" s="47"/>
      <c r="B2419" s="47"/>
      <c r="R2419" s="47"/>
      <c r="X2419" s="49"/>
      <c r="Y2419" s="49"/>
      <c r="Z2419" s="49"/>
      <c r="AA2419" s="49"/>
    </row>
    <row r="2420" spans="1:27" x14ac:dyDescent="0.3">
      <c r="A2420" s="47"/>
      <c r="B2420" s="47"/>
      <c r="R2420" s="47"/>
      <c r="X2420" s="49"/>
      <c r="Y2420" s="49"/>
      <c r="Z2420" s="49"/>
      <c r="AA2420" s="49"/>
    </row>
    <row r="2421" spans="1:27" x14ac:dyDescent="0.3">
      <c r="A2421" s="47"/>
      <c r="B2421" s="47"/>
      <c r="R2421" s="47"/>
      <c r="X2421" s="49"/>
      <c r="Y2421" s="49"/>
      <c r="Z2421" s="49"/>
      <c r="AA2421" s="49"/>
    </row>
    <row r="2422" spans="1:27" x14ac:dyDescent="0.3">
      <c r="A2422" s="47"/>
      <c r="B2422" s="47"/>
      <c r="R2422" s="47"/>
      <c r="X2422" s="49"/>
      <c r="Y2422" s="49"/>
      <c r="Z2422" s="49"/>
      <c r="AA2422" s="49"/>
    </row>
    <row r="2423" spans="1:27" x14ac:dyDescent="0.3">
      <c r="A2423" s="47"/>
      <c r="B2423" s="47"/>
      <c r="R2423" s="47"/>
      <c r="X2423" s="49"/>
      <c r="Y2423" s="49"/>
      <c r="Z2423" s="49"/>
      <c r="AA2423" s="49"/>
    </row>
    <row r="2424" spans="1:27" x14ac:dyDescent="0.3">
      <c r="A2424" s="47"/>
      <c r="B2424" s="47"/>
      <c r="R2424" s="47"/>
      <c r="X2424" s="49"/>
      <c r="Y2424" s="49"/>
      <c r="Z2424" s="49"/>
      <c r="AA2424" s="49"/>
    </row>
    <row r="2425" spans="1:27" x14ac:dyDescent="0.3">
      <c r="A2425" s="47"/>
      <c r="B2425" s="47"/>
      <c r="R2425" s="47"/>
      <c r="X2425" s="49"/>
      <c r="Y2425" s="49"/>
      <c r="Z2425" s="49"/>
      <c r="AA2425" s="49"/>
    </row>
    <row r="2426" spans="1:27" x14ac:dyDescent="0.3">
      <c r="A2426" s="47"/>
      <c r="B2426" s="47"/>
      <c r="R2426" s="47"/>
      <c r="X2426" s="49"/>
      <c r="Y2426" s="49"/>
      <c r="Z2426" s="49"/>
      <c r="AA2426" s="49"/>
    </row>
    <row r="2427" spans="1:27" x14ac:dyDescent="0.3">
      <c r="A2427" s="47"/>
      <c r="B2427" s="47"/>
      <c r="R2427" s="47"/>
      <c r="X2427" s="49"/>
      <c r="Y2427" s="49"/>
      <c r="Z2427" s="49"/>
      <c r="AA2427" s="49"/>
    </row>
    <row r="2428" spans="1:27" x14ac:dyDescent="0.3">
      <c r="A2428" s="47"/>
      <c r="B2428" s="47"/>
      <c r="R2428" s="47"/>
      <c r="X2428" s="49"/>
      <c r="Y2428" s="49"/>
      <c r="Z2428" s="49"/>
      <c r="AA2428" s="49"/>
    </row>
    <row r="2429" spans="1:27" x14ac:dyDescent="0.3">
      <c r="A2429" s="47"/>
      <c r="B2429" s="47"/>
      <c r="R2429" s="47"/>
      <c r="X2429" s="49"/>
      <c r="Y2429" s="49"/>
      <c r="Z2429" s="49"/>
      <c r="AA2429" s="49"/>
    </row>
    <row r="2430" spans="1:27" x14ac:dyDescent="0.3">
      <c r="A2430" s="47"/>
      <c r="B2430" s="47"/>
      <c r="R2430" s="47"/>
      <c r="X2430" s="49"/>
      <c r="Y2430" s="49"/>
      <c r="Z2430" s="49"/>
      <c r="AA2430" s="49"/>
    </row>
    <row r="2431" spans="1:27" x14ac:dyDescent="0.3">
      <c r="A2431" s="47"/>
      <c r="B2431" s="47"/>
      <c r="R2431" s="47"/>
      <c r="X2431" s="49"/>
      <c r="Y2431" s="49"/>
      <c r="Z2431" s="49"/>
      <c r="AA2431" s="49"/>
    </row>
    <row r="2432" spans="1:27" x14ac:dyDescent="0.3">
      <c r="A2432" s="47"/>
      <c r="B2432" s="47"/>
      <c r="R2432" s="47"/>
      <c r="X2432" s="49"/>
      <c r="Y2432" s="49"/>
      <c r="Z2432" s="49"/>
      <c r="AA2432" s="49"/>
    </row>
    <row r="2433" spans="1:27" x14ac:dyDescent="0.3">
      <c r="A2433" s="47"/>
      <c r="B2433" s="47"/>
      <c r="R2433" s="47"/>
      <c r="X2433" s="49"/>
      <c r="Y2433" s="49"/>
      <c r="Z2433" s="49"/>
      <c r="AA2433" s="49"/>
    </row>
    <row r="2434" spans="1:27" x14ac:dyDescent="0.3">
      <c r="A2434" s="47"/>
      <c r="B2434" s="47"/>
      <c r="R2434" s="47"/>
      <c r="X2434" s="49"/>
      <c r="Y2434" s="49"/>
      <c r="Z2434" s="49"/>
      <c r="AA2434" s="49"/>
    </row>
    <row r="2435" spans="1:27" x14ac:dyDescent="0.3">
      <c r="A2435" s="47"/>
      <c r="B2435" s="47"/>
      <c r="R2435" s="47"/>
      <c r="X2435" s="49"/>
      <c r="Y2435" s="49"/>
      <c r="Z2435" s="49"/>
      <c r="AA2435" s="49"/>
    </row>
    <row r="2436" spans="1:27" x14ac:dyDescent="0.3">
      <c r="A2436" s="47"/>
      <c r="B2436" s="47"/>
      <c r="R2436" s="47"/>
      <c r="X2436" s="49"/>
      <c r="Y2436" s="49"/>
      <c r="Z2436" s="49"/>
      <c r="AA2436" s="49"/>
    </row>
    <row r="2437" spans="1:27" x14ac:dyDescent="0.3">
      <c r="A2437" s="47"/>
      <c r="B2437" s="47"/>
      <c r="R2437" s="47"/>
      <c r="X2437" s="49"/>
      <c r="Y2437" s="49"/>
      <c r="Z2437" s="49"/>
      <c r="AA2437" s="49"/>
    </row>
    <row r="2438" spans="1:27" x14ac:dyDescent="0.3">
      <c r="A2438" s="47"/>
      <c r="B2438" s="47"/>
      <c r="R2438" s="47"/>
      <c r="X2438" s="49"/>
      <c r="Y2438" s="49"/>
      <c r="Z2438" s="49"/>
      <c r="AA2438" s="49"/>
    </row>
    <row r="2439" spans="1:27" x14ac:dyDescent="0.3">
      <c r="A2439" s="47"/>
      <c r="B2439" s="47"/>
      <c r="R2439" s="47"/>
      <c r="X2439" s="49"/>
      <c r="Y2439" s="49"/>
      <c r="Z2439" s="49"/>
      <c r="AA2439" s="49"/>
    </row>
    <row r="2440" spans="1:27" x14ac:dyDescent="0.3">
      <c r="A2440" s="47"/>
      <c r="B2440" s="47"/>
      <c r="R2440" s="47"/>
      <c r="X2440" s="49"/>
      <c r="Y2440" s="49"/>
      <c r="Z2440" s="49"/>
      <c r="AA2440" s="49"/>
    </row>
    <row r="2441" spans="1:27" x14ac:dyDescent="0.3">
      <c r="A2441" s="47"/>
      <c r="B2441" s="47"/>
      <c r="R2441" s="47"/>
      <c r="X2441" s="49"/>
      <c r="Y2441" s="49"/>
      <c r="Z2441" s="49"/>
      <c r="AA2441" s="49"/>
    </row>
    <row r="2442" spans="1:27" x14ac:dyDescent="0.3">
      <c r="A2442" s="47"/>
      <c r="B2442" s="47"/>
      <c r="R2442" s="47"/>
      <c r="X2442" s="49"/>
      <c r="Y2442" s="49"/>
      <c r="Z2442" s="49"/>
      <c r="AA2442" s="49"/>
    </row>
    <row r="2443" spans="1:27" x14ac:dyDescent="0.3">
      <c r="A2443" s="47"/>
      <c r="B2443" s="47"/>
      <c r="R2443" s="47"/>
      <c r="X2443" s="49"/>
      <c r="Y2443" s="49"/>
      <c r="Z2443" s="49"/>
      <c r="AA2443" s="49"/>
    </row>
    <row r="2444" spans="1:27" x14ac:dyDescent="0.3">
      <c r="A2444" s="47"/>
      <c r="B2444" s="47"/>
      <c r="R2444" s="47"/>
      <c r="X2444" s="49"/>
      <c r="Y2444" s="49"/>
      <c r="Z2444" s="49"/>
      <c r="AA2444" s="49"/>
    </row>
    <row r="2445" spans="1:27" x14ac:dyDescent="0.3">
      <c r="A2445" s="47"/>
      <c r="B2445" s="47"/>
      <c r="R2445" s="47"/>
      <c r="X2445" s="49"/>
      <c r="Y2445" s="49"/>
      <c r="Z2445" s="49"/>
      <c r="AA2445" s="49"/>
    </row>
    <row r="2446" spans="1:27" x14ac:dyDescent="0.3">
      <c r="A2446" s="47"/>
      <c r="B2446" s="47"/>
      <c r="R2446" s="47"/>
      <c r="X2446" s="49"/>
      <c r="Y2446" s="49"/>
      <c r="Z2446" s="49"/>
      <c r="AA2446" s="49"/>
    </row>
    <row r="2447" spans="1:27" x14ac:dyDescent="0.3">
      <c r="A2447" s="47"/>
      <c r="B2447" s="47"/>
      <c r="R2447" s="47"/>
      <c r="X2447" s="49"/>
      <c r="Y2447" s="49"/>
      <c r="Z2447" s="49"/>
      <c r="AA2447" s="49"/>
    </row>
    <row r="2448" spans="1:27" x14ac:dyDescent="0.3">
      <c r="A2448" s="47"/>
      <c r="B2448" s="47"/>
      <c r="R2448" s="47"/>
      <c r="X2448" s="49"/>
      <c r="Y2448" s="49"/>
      <c r="Z2448" s="49"/>
      <c r="AA2448" s="49"/>
    </row>
    <row r="2449" spans="1:27" x14ac:dyDescent="0.3">
      <c r="A2449" s="47"/>
      <c r="B2449" s="47"/>
      <c r="R2449" s="47"/>
      <c r="X2449" s="49"/>
      <c r="Y2449" s="49"/>
      <c r="Z2449" s="49"/>
      <c r="AA2449" s="49"/>
    </row>
    <row r="2450" spans="1:27" x14ac:dyDescent="0.3">
      <c r="A2450" s="47"/>
      <c r="B2450" s="47"/>
      <c r="R2450" s="47"/>
      <c r="X2450" s="49"/>
      <c r="Y2450" s="49"/>
      <c r="Z2450" s="49"/>
      <c r="AA2450" s="49"/>
    </row>
    <row r="2451" spans="1:27" x14ac:dyDescent="0.3">
      <c r="A2451" s="47"/>
      <c r="B2451" s="47"/>
      <c r="R2451" s="47"/>
      <c r="X2451" s="49"/>
      <c r="Y2451" s="49"/>
      <c r="Z2451" s="49"/>
      <c r="AA2451" s="49"/>
    </row>
    <row r="2452" spans="1:27" x14ac:dyDescent="0.3">
      <c r="A2452" s="47"/>
      <c r="B2452" s="47"/>
      <c r="R2452" s="47"/>
      <c r="X2452" s="49"/>
      <c r="Y2452" s="49"/>
      <c r="Z2452" s="49"/>
      <c r="AA2452" s="49"/>
    </row>
    <row r="2453" spans="1:27" x14ac:dyDescent="0.3">
      <c r="A2453" s="47"/>
      <c r="B2453" s="47"/>
      <c r="R2453" s="47"/>
      <c r="X2453" s="49"/>
      <c r="Y2453" s="49"/>
      <c r="Z2453" s="49"/>
      <c r="AA2453" s="49"/>
    </row>
    <row r="2454" spans="1:27" x14ac:dyDescent="0.3">
      <c r="A2454" s="47"/>
      <c r="B2454" s="47"/>
      <c r="R2454" s="47"/>
      <c r="X2454" s="49"/>
      <c r="Y2454" s="49"/>
      <c r="Z2454" s="49"/>
      <c r="AA2454" s="49"/>
    </row>
    <row r="2455" spans="1:27" x14ac:dyDescent="0.3">
      <c r="A2455" s="47"/>
      <c r="B2455" s="47"/>
      <c r="R2455" s="47"/>
      <c r="X2455" s="49"/>
      <c r="Y2455" s="49"/>
      <c r="Z2455" s="49"/>
      <c r="AA2455" s="49"/>
    </row>
    <row r="2456" spans="1:27" x14ac:dyDescent="0.3">
      <c r="A2456" s="47"/>
      <c r="B2456" s="47"/>
      <c r="R2456" s="47"/>
      <c r="X2456" s="49"/>
      <c r="Y2456" s="49"/>
      <c r="Z2456" s="49"/>
      <c r="AA2456" s="49"/>
    </row>
    <row r="2457" spans="1:27" x14ac:dyDescent="0.3">
      <c r="A2457" s="47"/>
      <c r="B2457" s="47"/>
      <c r="R2457" s="47"/>
      <c r="X2457" s="49"/>
      <c r="Y2457" s="49"/>
      <c r="Z2457" s="49"/>
      <c r="AA2457" s="49"/>
    </row>
    <row r="2458" spans="1:27" x14ac:dyDescent="0.3">
      <c r="A2458" s="47"/>
      <c r="B2458" s="47"/>
      <c r="R2458" s="47"/>
      <c r="X2458" s="49"/>
      <c r="Y2458" s="49"/>
      <c r="Z2458" s="49"/>
      <c r="AA2458" s="49"/>
    </row>
    <row r="2459" spans="1:27" x14ac:dyDescent="0.3">
      <c r="A2459" s="47"/>
      <c r="B2459" s="47"/>
      <c r="R2459" s="47"/>
      <c r="X2459" s="49"/>
      <c r="Y2459" s="49"/>
      <c r="Z2459" s="49"/>
      <c r="AA2459" s="49"/>
    </row>
    <row r="2460" spans="1:27" x14ac:dyDescent="0.3">
      <c r="A2460" s="47"/>
      <c r="B2460" s="47"/>
      <c r="R2460" s="47"/>
      <c r="X2460" s="49"/>
      <c r="Y2460" s="49"/>
      <c r="Z2460" s="49"/>
      <c r="AA2460" s="49"/>
    </row>
    <row r="2461" spans="1:27" x14ac:dyDescent="0.3">
      <c r="A2461" s="47"/>
      <c r="B2461" s="47"/>
      <c r="R2461" s="47"/>
      <c r="X2461" s="49"/>
      <c r="Y2461" s="49"/>
      <c r="Z2461" s="49"/>
      <c r="AA2461" s="49"/>
    </row>
    <row r="2462" spans="1:27" x14ac:dyDescent="0.3">
      <c r="A2462" s="47"/>
      <c r="B2462" s="47"/>
      <c r="R2462" s="47"/>
      <c r="X2462" s="49"/>
      <c r="Y2462" s="49"/>
      <c r="Z2462" s="49"/>
      <c r="AA2462" s="49"/>
    </row>
    <row r="2463" spans="1:27" x14ac:dyDescent="0.3">
      <c r="A2463" s="47"/>
      <c r="B2463" s="47"/>
      <c r="R2463" s="47"/>
      <c r="X2463" s="49"/>
      <c r="Y2463" s="49"/>
      <c r="Z2463" s="49"/>
      <c r="AA2463" s="49"/>
    </row>
    <row r="2464" spans="1:27" x14ac:dyDescent="0.3">
      <c r="A2464" s="47"/>
      <c r="B2464" s="47"/>
      <c r="R2464" s="47"/>
      <c r="X2464" s="49"/>
      <c r="Y2464" s="49"/>
      <c r="Z2464" s="49"/>
      <c r="AA2464" s="49"/>
    </row>
    <row r="2465" spans="1:27" x14ac:dyDescent="0.3">
      <c r="A2465" s="47"/>
      <c r="B2465" s="47"/>
      <c r="R2465" s="47"/>
      <c r="X2465" s="49"/>
      <c r="Y2465" s="49"/>
      <c r="Z2465" s="49"/>
      <c r="AA2465" s="49"/>
    </row>
    <row r="2466" spans="1:27" x14ac:dyDescent="0.3">
      <c r="A2466" s="47"/>
      <c r="B2466" s="47"/>
      <c r="R2466" s="47"/>
      <c r="X2466" s="49"/>
      <c r="Y2466" s="49"/>
      <c r="Z2466" s="49"/>
      <c r="AA2466" s="49"/>
    </row>
    <row r="2467" spans="1:27" x14ac:dyDescent="0.3">
      <c r="A2467" s="47"/>
      <c r="B2467" s="47"/>
      <c r="R2467" s="47"/>
      <c r="X2467" s="49"/>
      <c r="Y2467" s="49"/>
      <c r="Z2467" s="49"/>
      <c r="AA2467" s="49"/>
    </row>
    <row r="2468" spans="1:27" x14ac:dyDescent="0.3">
      <c r="A2468" s="47"/>
      <c r="B2468" s="47"/>
      <c r="R2468" s="47"/>
      <c r="X2468" s="49"/>
      <c r="Y2468" s="49"/>
      <c r="Z2468" s="49"/>
      <c r="AA2468" s="49"/>
    </row>
    <row r="2469" spans="1:27" x14ac:dyDescent="0.3">
      <c r="A2469" s="47"/>
      <c r="B2469" s="47"/>
      <c r="R2469" s="47"/>
      <c r="X2469" s="49"/>
      <c r="Y2469" s="49"/>
      <c r="Z2469" s="49"/>
      <c r="AA2469" s="49"/>
    </row>
    <row r="2470" spans="1:27" x14ac:dyDescent="0.3">
      <c r="A2470" s="47"/>
      <c r="B2470" s="47"/>
      <c r="R2470" s="47"/>
      <c r="X2470" s="49"/>
      <c r="Y2470" s="49"/>
      <c r="Z2470" s="49"/>
      <c r="AA2470" s="49"/>
    </row>
    <row r="2471" spans="1:27" x14ac:dyDescent="0.3">
      <c r="A2471" s="47"/>
      <c r="B2471" s="47"/>
      <c r="R2471" s="47"/>
      <c r="X2471" s="49"/>
      <c r="Y2471" s="49"/>
      <c r="Z2471" s="49"/>
      <c r="AA2471" s="49"/>
    </row>
    <row r="2472" spans="1:27" x14ac:dyDescent="0.3">
      <c r="A2472" s="47"/>
      <c r="B2472" s="47"/>
      <c r="R2472" s="47"/>
      <c r="X2472" s="49"/>
      <c r="Y2472" s="49"/>
      <c r="Z2472" s="49"/>
      <c r="AA2472" s="49"/>
    </row>
    <row r="2473" spans="1:27" x14ac:dyDescent="0.3">
      <c r="A2473" s="47"/>
      <c r="B2473" s="47"/>
      <c r="R2473" s="47"/>
      <c r="X2473" s="49"/>
      <c r="Y2473" s="49"/>
      <c r="Z2473" s="49"/>
      <c r="AA2473" s="49"/>
    </row>
    <row r="2474" spans="1:27" x14ac:dyDescent="0.3">
      <c r="A2474" s="47"/>
      <c r="B2474" s="47"/>
      <c r="R2474" s="47"/>
      <c r="X2474" s="49"/>
      <c r="Y2474" s="49"/>
      <c r="Z2474" s="49"/>
      <c r="AA2474" s="49"/>
    </row>
    <row r="2475" spans="1:27" x14ac:dyDescent="0.3">
      <c r="A2475" s="47"/>
      <c r="B2475" s="47"/>
      <c r="R2475" s="47"/>
      <c r="X2475" s="49"/>
      <c r="Y2475" s="49"/>
      <c r="Z2475" s="49"/>
      <c r="AA2475" s="49"/>
    </row>
    <row r="2476" spans="1:27" x14ac:dyDescent="0.3">
      <c r="A2476" s="47"/>
      <c r="B2476" s="47"/>
      <c r="R2476" s="47"/>
      <c r="X2476" s="49"/>
      <c r="Y2476" s="49"/>
      <c r="Z2476" s="49"/>
      <c r="AA2476" s="49"/>
    </row>
    <row r="2477" spans="1:27" x14ac:dyDescent="0.3">
      <c r="A2477" s="47"/>
      <c r="B2477" s="47"/>
      <c r="R2477" s="47"/>
      <c r="X2477" s="49"/>
      <c r="Y2477" s="49"/>
      <c r="Z2477" s="49"/>
      <c r="AA2477" s="49"/>
    </row>
    <row r="2478" spans="1:27" x14ac:dyDescent="0.3">
      <c r="A2478" s="47"/>
      <c r="B2478" s="47"/>
      <c r="R2478" s="47"/>
      <c r="X2478" s="49"/>
      <c r="Y2478" s="49"/>
      <c r="Z2478" s="49"/>
      <c r="AA2478" s="49"/>
    </row>
    <row r="2479" spans="1:27" x14ac:dyDescent="0.3">
      <c r="A2479" s="47"/>
      <c r="B2479" s="47"/>
      <c r="R2479" s="47"/>
      <c r="X2479" s="49"/>
      <c r="Y2479" s="49"/>
      <c r="Z2479" s="49"/>
      <c r="AA2479" s="49"/>
    </row>
    <row r="2480" spans="1:27" x14ac:dyDescent="0.3">
      <c r="A2480" s="47"/>
      <c r="B2480" s="47"/>
      <c r="R2480" s="47"/>
      <c r="X2480" s="49"/>
      <c r="Y2480" s="49"/>
      <c r="Z2480" s="49"/>
      <c r="AA2480" s="49"/>
    </row>
    <row r="2481" spans="1:27" x14ac:dyDescent="0.3">
      <c r="A2481" s="47"/>
      <c r="B2481" s="47"/>
      <c r="R2481" s="47"/>
      <c r="X2481" s="49"/>
      <c r="Y2481" s="49"/>
      <c r="Z2481" s="49"/>
      <c r="AA2481" s="49"/>
    </row>
    <row r="2482" spans="1:27" x14ac:dyDescent="0.3">
      <c r="A2482" s="47"/>
      <c r="B2482" s="47"/>
      <c r="R2482" s="47"/>
      <c r="X2482" s="49"/>
      <c r="Y2482" s="49"/>
      <c r="Z2482" s="49"/>
      <c r="AA2482" s="49"/>
    </row>
    <row r="2483" spans="1:27" x14ac:dyDescent="0.3">
      <c r="A2483" s="47"/>
      <c r="B2483" s="47"/>
      <c r="R2483" s="47"/>
      <c r="X2483" s="49"/>
      <c r="Y2483" s="49"/>
      <c r="Z2483" s="49"/>
      <c r="AA2483" s="49"/>
    </row>
    <row r="2484" spans="1:27" x14ac:dyDescent="0.3">
      <c r="A2484" s="47"/>
      <c r="B2484" s="47"/>
      <c r="R2484" s="47"/>
      <c r="X2484" s="49"/>
      <c r="Y2484" s="49"/>
      <c r="Z2484" s="49"/>
      <c r="AA2484" s="49"/>
    </row>
    <row r="2485" spans="1:27" x14ac:dyDescent="0.3">
      <c r="A2485" s="47"/>
      <c r="B2485" s="47"/>
      <c r="R2485" s="47"/>
      <c r="X2485" s="49"/>
      <c r="Y2485" s="49"/>
      <c r="Z2485" s="49"/>
      <c r="AA2485" s="49"/>
    </row>
    <row r="2486" spans="1:27" x14ac:dyDescent="0.3">
      <c r="A2486" s="47"/>
      <c r="B2486" s="47"/>
      <c r="R2486" s="47"/>
      <c r="X2486" s="49"/>
      <c r="Y2486" s="49"/>
      <c r="Z2486" s="49"/>
      <c r="AA2486" s="49"/>
    </row>
    <row r="2487" spans="1:27" x14ac:dyDescent="0.3">
      <c r="A2487" s="47"/>
      <c r="B2487" s="47"/>
      <c r="R2487" s="47"/>
      <c r="X2487" s="49"/>
      <c r="Y2487" s="49"/>
      <c r="Z2487" s="49"/>
      <c r="AA2487" s="49"/>
    </row>
    <row r="2488" spans="1:27" x14ac:dyDescent="0.3">
      <c r="A2488" s="47"/>
      <c r="B2488" s="47"/>
      <c r="R2488" s="47"/>
      <c r="X2488" s="49"/>
      <c r="Y2488" s="49"/>
      <c r="Z2488" s="49"/>
      <c r="AA2488" s="49"/>
    </row>
    <row r="2489" spans="1:27" x14ac:dyDescent="0.3">
      <c r="A2489" s="47"/>
      <c r="B2489" s="47"/>
      <c r="R2489" s="47"/>
      <c r="X2489" s="49"/>
      <c r="Y2489" s="49"/>
      <c r="Z2489" s="49"/>
      <c r="AA2489" s="49"/>
    </row>
    <row r="2490" spans="1:27" x14ac:dyDescent="0.3">
      <c r="A2490" s="47"/>
      <c r="B2490" s="47"/>
      <c r="R2490" s="47"/>
      <c r="X2490" s="49"/>
      <c r="Y2490" s="49"/>
      <c r="Z2490" s="49"/>
      <c r="AA2490" s="49"/>
    </row>
    <row r="2491" spans="1:27" x14ac:dyDescent="0.3">
      <c r="A2491" s="47"/>
      <c r="B2491" s="47"/>
      <c r="R2491" s="47"/>
      <c r="X2491" s="49"/>
      <c r="Y2491" s="49"/>
      <c r="Z2491" s="49"/>
      <c r="AA2491" s="49"/>
    </row>
    <row r="2492" spans="1:27" x14ac:dyDescent="0.3">
      <c r="A2492" s="47"/>
      <c r="B2492" s="47"/>
      <c r="R2492" s="47"/>
      <c r="X2492" s="49"/>
      <c r="Y2492" s="49"/>
      <c r="Z2492" s="49"/>
      <c r="AA2492" s="49"/>
    </row>
    <row r="2493" spans="1:27" x14ac:dyDescent="0.3">
      <c r="A2493" s="47"/>
      <c r="B2493" s="47"/>
      <c r="R2493" s="47"/>
      <c r="X2493" s="49"/>
      <c r="Y2493" s="49"/>
      <c r="Z2493" s="49"/>
      <c r="AA2493" s="49"/>
    </row>
    <row r="2494" spans="1:27" x14ac:dyDescent="0.3">
      <c r="A2494" s="47"/>
      <c r="B2494" s="47"/>
      <c r="R2494" s="47"/>
      <c r="X2494" s="49"/>
      <c r="Y2494" s="49"/>
      <c r="Z2494" s="49"/>
      <c r="AA2494" s="49"/>
    </row>
    <row r="2495" spans="1:27" x14ac:dyDescent="0.3">
      <c r="A2495" s="47"/>
      <c r="B2495" s="47"/>
      <c r="R2495" s="47"/>
      <c r="X2495" s="49"/>
      <c r="Y2495" s="49"/>
      <c r="Z2495" s="49"/>
      <c r="AA2495" s="49"/>
    </row>
    <row r="2496" spans="1:27" x14ac:dyDescent="0.3">
      <c r="A2496" s="47"/>
      <c r="B2496" s="47"/>
      <c r="R2496" s="47"/>
      <c r="X2496" s="49"/>
      <c r="Y2496" s="49"/>
      <c r="Z2496" s="49"/>
      <c r="AA2496" s="49"/>
    </row>
    <row r="2497" spans="1:27" x14ac:dyDescent="0.3">
      <c r="A2497" s="47"/>
      <c r="B2497" s="47"/>
      <c r="R2497" s="47"/>
      <c r="X2497" s="49"/>
      <c r="Y2497" s="49"/>
      <c r="Z2497" s="49"/>
      <c r="AA2497" s="49"/>
    </row>
    <row r="2498" spans="1:27" x14ac:dyDescent="0.3">
      <c r="A2498" s="47"/>
      <c r="B2498" s="47"/>
      <c r="R2498" s="47"/>
      <c r="X2498" s="49"/>
      <c r="Y2498" s="49"/>
      <c r="Z2498" s="49"/>
      <c r="AA2498" s="49"/>
    </row>
    <row r="2499" spans="1:27" x14ac:dyDescent="0.3">
      <c r="A2499" s="47"/>
      <c r="B2499" s="47"/>
      <c r="R2499" s="47"/>
      <c r="X2499" s="49"/>
      <c r="Y2499" s="49"/>
      <c r="Z2499" s="49"/>
      <c r="AA2499" s="49"/>
    </row>
    <row r="2500" spans="1:27" x14ac:dyDescent="0.3">
      <c r="A2500" s="47"/>
      <c r="B2500" s="47"/>
      <c r="R2500" s="47"/>
      <c r="X2500" s="49"/>
      <c r="Y2500" s="49"/>
      <c r="Z2500" s="49"/>
      <c r="AA2500" s="49"/>
    </row>
    <row r="2501" spans="1:27" x14ac:dyDescent="0.3">
      <c r="A2501" s="47"/>
      <c r="B2501" s="47"/>
      <c r="R2501" s="47"/>
      <c r="X2501" s="49"/>
      <c r="Y2501" s="49"/>
      <c r="Z2501" s="49"/>
      <c r="AA2501" s="49"/>
    </row>
    <row r="2502" spans="1:27" x14ac:dyDescent="0.3">
      <c r="A2502" s="47"/>
      <c r="B2502" s="47"/>
      <c r="R2502" s="47"/>
      <c r="X2502" s="49"/>
      <c r="Y2502" s="49"/>
      <c r="Z2502" s="49"/>
      <c r="AA2502" s="49"/>
    </row>
    <row r="2503" spans="1:27" x14ac:dyDescent="0.3">
      <c r="A2503" s="47"/>
      <c r="B2503" s="47"/>
      <c r="R2503" s="47"/>
      <c r="X2503" s="49"/>
      <c r="Y2503" s="49"/>
      <c r="Z2503" s="49"/>
      <c r="AA2503" s="49"/>
    </row>
    <row r="2504" spans="1:27" x14ac:dyDescent="0.3">
      <c r="A2504" s="47"/>
      <c r="B2504" s="47"/>
      <c r="R2504" s="47"/>
      <c r="X2504" s="49"/>
      <c r="Y2504" s="49"/>
      <c r="Z2504" s="49"/>
      <c r="AA2504" s="49"/>
    </row>
    <row r="2505" spans="1:27" x14ac:dyDescent="0.3">
      <c r="A2505" s="47"/>
      <c r="B2505" s="47"/>
      <c r="R2505" s="47"/>
      <c r="X2505" s="49"/>
      <c r="Y2505" s="49"/>
      <c r="Z2505" s="49"/>
      <c r="AA2505" s="49"/>
    </row>
    <row r="2506" spans="1:27" x14ac:dyDescent="0.3">
      <c r="A2506" s="47"/>
      <c r="B2506" s="47"/>
      <c r="R2506" s="47"/>
      <c r="X2506" s="49"/>
      <c r="Y2506" s="49"/>
      <c r="Z2506" s="49"/>
      <c r="AA2506" s="49"/>
    </row>
    <row r="2507" spans="1:27" x14ac:dyDescent="0.3">
      <c r="A2507" s="47"/>
      <c r="B2507" s="47"/>
      <c r="R2507" s="47"/>
      <c r="X2507" s="49"/>
      <c r="Y2507" s="49"/>
      <c r="Z2507" s="49"/>
      <c r="AA2507" s="49"/>
    </row>
    <row r="2508" spans="1:27" x14ac:dyDescent="0.3">
      <c r="A2508" s="47"/>
      <c r="B2508" s="47"/>
      <c r="R2508" s="47"/>
      <c r="X2508" s="49"/>
      <c r="Y2508" s="49"/>
      <c r="Z2508" s="49"/>
      <c r="AA2508" s="49"/>
    </row>
    <row r="2509" spans="1:27" x14ac:dyDescent="0.3">
      <c r="A2509" s="47"/>
      <c r="B2509" s="47"/>
      <c r="R2509" s="47"/>
      <c r="X2509" s="49"/>
      <c r="Y2509" s="49"/>
      <c r="Z2509" s="49"/>
      <c r="AA2509" s="49"/>
    </row>
    <row r="2510" spans="1:27" x14ac:dyDescent="0.3">
      <c r="A2510" s="47"/>
      <c r="B2510" s="47"/>
      <c r="R2510" s="47"/>
      <c r="X2510" s="49"/>
      <c r="Y2510" s="49"/>
      <c r="Z2510" s="49"/>
      <c r="AA2510" s="49"/>
    </row>
    <row r="2511" spans="1:27" x14ac:dyDescent="0.3">
      <c r="A2511" s="47"/>
      <c r="B2511" s="47"/>
      <c r="R2511" s="47"/>
      <c r="X2511" s="49"/>
      <c r="Y2511" s="49"/>
      <c r="Z2511" s="49"/>
      <c r="AA2511" s="49"/>
    </row>
    <row r="2512" spans="1:27" x14ac:dyDescent="0.3">
      <c r="A2512" s="47"/>
      <c r="B2512" s="47"/>
      <c r="R2512" s="47"/>
      <c r="X2512" s="49"/>
      <c r="Y2512" s="49"/>
      <c r="Z2512" s="49"/>
      <c r="AA2512" s="49"/>
    </row>
    <row r="2513" spans="1:27" x14ac:dyDescent="0.3">
      <c r="A2513" s="47"/>
      <c r="B2513" s="47"/>
      <c r="R2513" s="47"/>
      <c r="X2513" s="49"/>
      <c r="Y2513" s="49"/>
      <c r="Z2513" s="49"/>
      <c r="AA2513" s="49"/>
    </row>
    <row r="2514" spans="1:27" x14ac:dyDescent="0.3">
      <c r="A2514" s="47"/>
      <c r="B2514" s="47"/>
      <c r="R2514" s="47"/>
      <c r="X2514" s="49"/>
      <c r="Y2514" s="49"/>
      <c r="Z2514" s="49"/>
      <c r="AA2514" s="49"/>
    </row>
    <row r="2515" spans="1:27" x14ac:dyDescent="0.3">
      <c r="A2515" s="47"/>
      <c r="B2515" s="47"/>
      <c r="R2515" s="47"/>
      <c r="X2515" s="49"/>
      <c r="Y2515" s="49"/>
      <c r="Z2515" s="49"/>
      <c r="AA2515" s="49"/>
    </row>
    <row r="2516" spans="1:27" x14ac:dyDescent="0.3">
      <c r="A2516" s="47"/>
      <c r="B2516" s="47"/>
      <c r="R2516" s="47"/>
      <c r="X2516" s="49"/>
      <c r="Y2516" s="49"/>
      <c r="Z2516" s="49"/>
      <c r="AA2516" s="49"/>
    </row>
    <row r="2517" spans="1:27" x14ac:dyDescent="0.3">
      <c r="A2517" s="47"/>
      <c r="B2517" s="47"/>
      <c r="R2517" s="47"/>
      <c r="X2517" s="49"/>
      <c r="Y2517" s="49"/>
      <c r="Z2517" s="49"/>
      <c r="AA2517" s="49"/>
    </row>
    <row r="2518" spans="1:27" x14ac:dyDescent="0.3">
      <c r="A2518" s="47"/>
      <c r="B2518" s="47"/>
      <c r="R2518" s="47"/>
      <c r="X2518" s="49"/>
      <c r="Y2518" s="49"/>
      <c r="Z2518" s="49"/>
      <c r="AA2518" s="49"/>
    </row>
    <row r="2519" spans="1:27" x14ac:dyDescent="0.3">
      <c r="A2519" s="47"/>
      <c r="B2519" s="47"/>
      <c r="R2519" s="47"/>
      <c r="X2519" s="49"/>
      <c r="Y2519" s="49"/>
      <c r="Z2519" s="49"/>
      <c r="AA2519" s="49"/>
    </row>
    <row r="2520" spans="1:27" x14ac:dyDescent="0.3">
      <c r="A2520" s="47"/>
      <c r="B2520" s="47"/>
      <c r="R2520" s="47"/>
      <c r="X2520" s="49"/>
      <c r="Y2520" s="49"/>
      <c r="Z2520" s="49"/>
      <c r="AA2520" s="49"/>
    </row>
    <row r="2521" spans="1:27" x14ac:dyDescent="0.3">
      <c r="A2521" s="47"/>
      <c r="B2521" s="47"/>
      <c r="R2521" s="47"/>
      <c r="X2521" s="49"/>
      <c r="Y2521" s="49"/>
      <c r="Z2521" s="49"/>
      <c r="AA2521" s="49"/>
    </row>
    <row r="2522" spans="1:27" x14ac:dyDescent="0.3">
      <c r="A2522" s="47"/>
      <c r="B2522" s="47"/>
      <c r="R2522" s="47"/>
      <c r="X2522" s="49"/>
      <c r="Y2522" s="49"/>
      <c r="Z2522" s="49"/>
      <c r="AA2522" s="49"/>
    </row>
    <row r="2523" spans="1:27" x14ac:dyDescent="0.3">
      <c r="A2523" s="47"/>
      <c r="B2523" s="47"/>
      <c r="R2523" s="47"/>
      <c r="X2523" s="49"/>
      <c r="Y2523" s="49"/>
      <c r="Z2523" s="49"/>
      <c r="AA2523" s="49"/>
    </row>
    <row r="2524" spans="1:27" x14ac:dyDescent="0.3">
      <c r="A2524" s="47"/>
      <c r="B2524" s="47"/>
      <c r="R2524" s="47"/>
      <c r="X2524" s="49"/>
      <c r="Y2524" s="49"/>
      <c r="Z2524" s="49"/>
      <c r="AA2524" s="49"/>
    </row>
    <row r="2525" spans="1:27" x14ac:dyDescent="0.3">
      <c r="A2525" s="47"/>
      <c r="B2525" s="47"/>
      <c r="R2525" s="47"/>
      <c r="X2525" s="49"/>
      <c r="Y2525" s="49"/>
      <c r="Z2525" s="49"/>
      <c r="AA2525" s="49"/>
    </row>
    <row r="2526" spans="1:27" x14ac:dyDescent="0.3">
      <c r="A2526" s="47"/>
      <c r="B2526" s="47"/>
      <c r="R2526" s="47"/>
      <c r="X2526" s="49"/>
      <c r="Y2526" s="49"/>
      <c r="Z2526" s="49"/>
      <c r="AA2526" s="49"/>
    </row>
    <row r="2527" spans="1:27" x14ac:dyDescent="0.3">
      <c r="A2527" s="47"/>
      <c r="B2527" s="47"/>
      <c r="R2527" s="47"/>
      <c r="X2527" s="49"/>
      <c r="Y2527" s="49"/>
      <c r="Z2527" s="49"/>
      <c r="AA2527" s="49"/>
    </row>
    <row r="2528" spans="1:27" x14ac:dyDescent="0.3">
      <c r="A2528" s="47"/>
      <c r="B2528" s="47"/>
      <c r="R2528" s="47"/>
      <c r="X2528" s="49"/>
      <c r="Y2528" s="49"/>
      <c r="Z2528" s="49"/>
      <c r="AA2528" s="49"/>
    </row>
    <row r="2529" spans="1:27" x14ac:dyDescent="0.3">
      <c r="A2529" s="47"/>
      <c r="B2529" s="47"/>
      <c r="R2529" s="47"/>
      <c r="X2529" s="49"/>
      <c r="Y2529" s="49"/>
      <c r="Z2529" s="49"/>
      <c r="AA2529" s="49"/>
    </row>
    <row r="2530" spans="1:27" x14ac:dyDescent="0.3">
      <c r="A2530" s="47"/>
      <c r="B2530" s="47"/>
      <c r="R2530" s="47"/>
      <c r="X2530" s="49"/>
      <c r="Y2530" s="49"/>
      <c r="Z2530" s="49"/>
      <c r="AA2530" s="49"/>
    </row>
    <row r="2531" spans="1:27" x14ac:dyDescent="0.3">
      <c r="A2531" s="47"/>
      <c r="B2531" s="47"/>
      <c r="R2531" s="47"/>
      <c r="X2531" s="49"/>
      <c r="Y2531" s="49"/>
      <c r="Z2531" s="49"/>
      <c r="AA2531" s="49"/>
    </row>
    <row r="2532" spans="1:27" x14ac:dyDescent="0.3">
      <c r="A2532" s="47"/>
      <c r="B2532" s="47"/>
      <c r="R2532" s="47"/>
      <c r="X2532" s="49"/>
      <c r="Y2532" s="49"/>
      <c r="Z2532" s="49"/>
      <c r="AA2532" s="49"/>
    </row>
    <row r="2533" spans="1:27" x14ac:dyDescent="0.3">
      <c r="A2533" s="47"/>
      <c r="B2533" s="47"/>
      <c r="R2533" s="47"/>
      <c r="X2533" s="49"/>
      <c r="Y2533" s="49"/>
      <c r="Z2533" s="49"/>
      <c r="AA2533" s="49"/>
    </row>
    <row r="2534" spans="1:27" x14ac:dyDescent="0.3">
      <c r="A2534" s="47"/>
      <c r="B2534" s="47"/>
      <c r="R2534" s="47"/>
      <c r="X2534" s="49"/>
      <c r="Y2534" s="49"/>
      <c r="Z2534" s="49"/>
      <c r="AA2534" s="49"/>
    </row>
    <row r="2535" spans="1:27" x14ac:dyDescent="0.3">
      <c r="A2535" s="47"/>
      <c r="B2535" s="47"/>
      <c r="R2535" s="47"/>
      <c r="X2535" s="49"/>
      <c r="Y2535" s="49"/>
      <c r="Z2535" s="49"/>
      <c r="AA2535" s="49"/>
    </row>
    <row r="2536" spans="1:27" x14ac:dyDescent="0.3">
      <c r="A2536" s="47"/>
      <c r="B2536" s="47"/>
      <c r="R2536" s="47"/>
      <c r="X2536" s="49"/>
      <c r="Y2536" s="49"/>
      <c r="Z2536" s="49"/>
      <c r="AA2536" s="49"/>
    </row>
    <row r="2537" spans="1:27" x14ac:dyDescent="0.3">
      <c r="A2537" s="47"/>
      <c r="B2537" s="47"/>
      <c r="R2537" s="47"/>
      <c r="X2537" s="49"/>
      <c r="Y2537" s="49"/>
      <c r="Z2537" s="49"/>
      <c r="AA2537" s="49"/>
    </row>
    <row r="2538" spans="1:27" x14ac:dyDescent="0.3">
      <c r="A2538" s="47"/>
      <c r="B2538" s="47"/>
      <c r="R2538" s="47"/>
      <c r="X2538" s="49"/>
      <c r="Y2538" s="49"/>
      <c r="Z2538" s="49"/>
      <c r="AA2538" s="49"/>
    </row>
    <row r="2539" spans="1:27" x14ac:dyDescent="0.3">
      <c r="A2539" s="47"/>
      <c r="B2539" s="47"/>
      <c r="R2539" s="47"/>
      <c r="X2539" s="49"/>
      <c r="Y2539" s="49"/>
      <c r="Z2539" s="49"/>
      <c r="AA2539" s="49"/>
    </row>
    <row r="2540" spans="1:27" x14ac:dyDescent="0.3">
      <c r="A2540" s="47"/>
      <c r="B2540" s="47"/>
      <c r="R2540" s="47"/>
      <c r="X2540" s="49"/>
      <c r="Y2540" s="49"/>
      <c r="Z2540" s="49"/>
      <c r="AA2540" s="49"/>
    </row>
    <row r="2541" spans="1:27" x14ac:dyDescent="0.3">
      <c r="A2541" s="47"/>
      <c r="B2541" s="47"/>
      <c r="R2541" s="47"/>
      <c r="X2541" s="49"/>
      <c r="Y2541" s="49"/>
      <c r="Z2541" s="49"/>
      <c r="AA2541" s="49"/>
    </row>
    <row r="2542" spans="1:27" x14ac:dyDescent="0.3">
      <c r="A2542" s="47"/>
      <c r="B2542" s="47"/>
      <c r="R2542" s="47"/>
      <c r="X2542" s="49"/>
      <c r="Y2542" s="49"/>
      <c r="Z2542" s="49"/>
      <c r="AA2542" s="49"/>
    </row>
    <row r="2543" spans="1:27" x14ac:dyDescent="0.3">
      <c r="A2543" s="47"/>
      <c r="B2543" s="47"/>
      <c r="R2543" s="47"/>
      <c r="X2543" s="49"/>
      <c r="Y2543" s="49"/>
      <c r="Z2543" s="49"/>
      <c r="AA2543" s="49"/>
    </row>
    <row r="2544" spans="1:27" x14ac:dyDescent="0.3">
      <c r="A2544" s="47"/>
      <c r="B2544" s="47"/>
      <c r="R2544" s="47"/>
      <c r="X2544" s="49"/>
      <c r="Y2544" s="49"/>
      <c r="Z2544" s="49"/>
      <c r="AA2544" s="49"/>
    </row>
    <row r="2545" spans="1:27" x14ac:dyDescent="0.3">
      <c r="A2545" s="47"/>
      <c r="B2545" s="47"/>
      <c r="R2545" s="47"/>
      <c r="X2545" s="49"/>
      <c r="Y2545" s="49"/>
      <c r="Z2545" s="49"/>
      <c r="AA2545" s="49"/>
    </row>
    <row r="2546" spans="1:27" x14ac:dyDescent="0.3">
      <c r="A2546" s="47"/>
      <c r="B2546" s="47"/>
      <c r="R2546" s="47"/>
      <c r="X2546" s="49"/>
      <c r="Y2546" s="49"/>
      <c r="Z2546" s="49"/>
      <c r="AA2546" s="49"/>
    </row>
    <row r="2547" spans="1:27" x14ac:dyDescent="0.3">
      <c r="A2547" s="47"/>
      <c r="B2547" s="47"/>
      <c r="R2547" s="47"/>
      <c r="X2547" s="49"/>
      <c r="Y2547" s="49"/>
      <c r="Z2547" s="49"/>
      <c r="AA2547" s="49"/>
    </row>
    <row r="2548" spans="1:27" x14ac:dyDescent="0.3">
      <c r="A2548" s="47"/>
      <c r="B2548" s="47"/>
      <c r="R2548" s="47"/>
      <c r="X2548" s="49"/>
      <c r="Y2548" s="49"/>
      <c r="Z2548" s="49"/>
      <c r="AA2548" s="49"/>
    </row>
    <row r="2549" spans="1:27" x14ac:dyDescent="0.3">
      <c r="A2549" s="47"/>
      <c r="B2549" s="47"/>
      <c r="R2549" s="47"/>
      <c r="X2549" s="49"/>
      <c r="Y2549" s="49"/>
      <c r="Z2549" s="49"/>
      <c r="AA2549" s="49"/>
    </row>
    <row r="2550" spans="1:27" x14ac:dyDescent="0.3">
      <c r="A2550" s="47"/>
      <c r="B2550" s="47"/>
      <c r="R2550" s="47"/>
      <c r="X2550" s="49"/>
      <c r="Y2550" s="49"/>
      <c r="Z2550" s="49"/>
      <c r="AA2550" s="49"/>
    </row>
    <row r="2551" spans="1:27" x14ac:dyDescent="0.3">
      <c r="A2551" s="47"/>
      <c r="B2551" s="47"/>
      <c r="R2551" s="47"/>
      <c r="X2551" s="49"/>
      <c r="Y2551" s="49"/>
      <c r="Z2551" s="49"/>
      <c r="AA2551" s="49"/>
    </row>
    <row r="2552" spans="1:27" x14ac:dyDescent="0.3">
      <c r="A2552" s="47"/>
      <c r="B2552" s="47"/>
      <c r="R2552" s="47"/>
      <c r="X2552" s="49"/>
      <c r="Y2552" s="49"/>
      <c r="Z2552" s="49"/>
      <c r="AA2552" s="49"/>
    </row>
    <row r="2553" spans="1:27" x14ac:dyDescent="0.3">
      <c r="A2553" s="47"/>
      <c r="B2553" s="47"/>
      <c r="R2553" s="47"/>
      <c r="X2553" s="49"/>
      <c r="Y2553" s="49"/>
      <c r="Z2553" s="49"/>
      <c r="AA2553" s="49"/>
    </row>
    <row r="2554" spans="1:27" x14ac:dyDescent="0.3">
      <c r="A2554" s="47"/>
      <c r="B2554" s="47"/>
      <c r="R2554" s="47"/>
      <c r="X2554" s="49"/>
      <c r="Y2554" s="49"/>
      <c r="Z2554" s="49"/>
      <c r="AA2554" s="49"/>
    </row>
    <row r="2555" spans="1:27" x14ac:dyDescent="0.3">
      <c r="A2555" s="47"/>
      <c r="B2555" s="47"/>
      <c r="R2555" s="47"/>
      <c r="X2555" s="49"/>
      <c r="Y2555" s="49"/>
      <c r="Z2555" s="49"/>
      <c r="AA2555" s="49"/>
    </row>
    <row r="2556" spans="1:27" x14ac:dyDescent="0.3">
      <c r="A2556" s="47"/>
      <c r="B2556" s="47"/>
      <c r="R2556" s="47"/>
      <c r="X2556" s="49"/>
      <c r="Y2556" s="49"/>
      <c r="Z2556" s="49"/>
      <c r="AA2556" s="49"/>
    </row>
    <row r="2557" spans="1:27" x14ac:dyDescent="0.3">
      <c r="A2557" s="47"/>
      <c r="B2557" s="47"/>
      <c r="R2557" s="47"/>
      <c r="X2557" s="49"/>
      <c r="Y2557" s="49"/>
      <c r="Z2557" s="49"/>
      <c r="AA2557" s="49"/>
    </row>
    <row r="2558" spans="1:27" x14ac:dyDescent="0.3">
      <c r="A2558" s="47"/>
      <c r="B2558" s="47"/>
      <c r="R2558" s="47"/>
      <c r="X2558" s="49"/>
      <c r="Y2558" s="49"/>
      <c r="Z2558" s="49"/>
      <c r="AA2558" s="49"/>
    </row>
    <row r="2559" spans="1:27" x14ac:dyDescent="0.3">
      <c r="A2559" s="47"/>
      <c r="B2559" s="47"/>
      <c r="R2559" s="47"/>
      <c r="X2559" s="49"/>
      <c r="Y2559" s="49"/>
      <c r="Z2559" s="49"/>
      <c r="AA2559" s="49"/>
    </row>
    <row r="2560" spans="1:27" x14ac:dyDescent="0.3">
      <c r="A2560" s="47"/>
      <c r="B2560" s="47"/>
      <c r="R2560" s="47"/>
      <c r="X2560" s="49"/>
      <c r="Y2560" s="49"/>
      <c r="Z2560" s="49"/>
      <c r="AA2560" s="49"/>
    </row>
    <row r="2561" spans="1:27" x14ac:dyDescent="0.3">
      <c r="A2561" s="47"/>
      <c r="B2561" s="47"/>
      <c r="R2561" s="47"/>
      <c r="X2561" s="49"/>
      <c r="Y2561" s="49"/>
      <c r="Z2561" s="49"/>
      <c r="AA2561" s="49"/>
    </row>
    <row r="2562" spans="1:27" x14ac:dyDescent="0.3">
      <c r="A2562" s="47"/>
      <c r="B2562" s="47"/>
      <c r="R2562" s="47"/>
      <c r="X2562" s="49"/>
      <c r="Y2562" s="49"/>
      <c r="Z2562" s="49"/>
      <c r="AA2562" s="49"/>
    </row>
    <row r="2563" spans="1:27" x14ac:dyDescent="0.3">
      <c r="A2563" s="47"/>
      <c r="B2563" s="47"/>
      <c r="R2563" s="47"/>
      <c r="X2563" s="49"/>
      <c r="Y2563" s="49"/>
      <c r="Z2563" s="49"/>
      <c r="AA2563" s="49"/>
    </row>
    <row r="2564" spans="1:27" x14ac:dyDescent="0.3">
      <c r="A2564" s="47"/>
      <c r="B2564" s="47"/>
      <c r="R2564" s="47"/>
      <c r="X2564" s="49"/>
      <c r="Y2564" s="49"/>
      <c r="Z2564" s="49"/>
      <c r="AA2564" s="49"/>
    </row>
    <row r="2565" spans="1:27" x14ac:dyDescent="0.3">
      <c r="A2565" s="47"/>
      <c r="B2565" s="47"/>
      <c r="R2565" s="47"/>
      <c r="X2565" s="49"/>
      <c r="Y2565" s="49"/>
      <c r="Z2565" s="49"/>
      <c r="AA2565" s="49"/>
    </row>
    <row r="2566" spans="1:27" x14ac:dyDescent="0.3">
      <c r="A2566" s="47"/>
      <c r="B2566" s="47"/>
      <c r="R2566" s="47"/>
      <c r="X2566" s="49"/>
      <c r="Y2566" s="49"/>
      <c r="Z2566" s="49"/>
      <c r="AA2566" s="49"/>
    </row>
    <row r="2567" spans="1:27" x14ac:dyDescent="0.3">
      <c r="A2567" s="47"/>
      <c r="B2567" s="47"/>
      <c r="R2567" s="47"/>
      <c r="X2567" s="49"/>
      <c r="Y2567" s="49"/>
      <c r="Z2567" s="49"/>
      <c r="AA2567" s="49"/>
    </row>
    <row r="2568" spans="1:27" x14ac:dyDescent="0.3">
      <c r="A2568" s="47"/>
      <c r="B2568" s="47"/>
      <c r="R2568" s="47"/>
      <c r="X2568" s="49"/>
      <c r="Y2568" s="49"/>
      <c r="Z2568" s="49"/>
      <c r="AA2568" s="49"/>
    </row>
    <row r="2569" spans="1:27" x14ac:dyDescent="0.3">
      <c r="A2569" s="47"/>
      <c r="B2569" s="47"/>
      <c r="R2569" s="47"/>
      <c r="X2569" s="49"/>
      <c r="Y2569" s="49"/>
      <c r="Z2569" s="49"/>
      <c r="AA2569" s="49"/>
    </row>
    <row r="2570" spans="1:27" x14ac:dyDescent="0.3">
      <c r="A2570" s="47"/>
      <c r="B2570" s="47"/>
      <c r="R2570" s="47"/>
      <c r="X2570" s="49"/>
      <c r="Y2570" s="49"/>
      <c r="Z2570" s="49"/>
      <c r="AA2570" s="49"/>
    </row>
    <row r="2571" spans="1:27" x14ac:dyDescent="0.3">
      <c r="A2571" s="47"/>
      <c r="B2571" s="47"/>
      <c r="R2571" s="47"/>
      <c r="X2571" s="49"/>
      <c r="Y2571" s="49"/>
      <c r="Z2571" s="49"/>
      <c r="AA2571" s="49"/>
    </row>
    <row r="2572" spans="1:27" x14ac:dyDescent="0.3">
      <c r="A2572" s="47"/>
      <c r="B2572" s="47"/>
      <c r="R2572" s="47"/>
      <c r="X2572" s="49"/>
      <c r="Y2572" s="49"/>
      <c r="Z2572" s="49"/>
      <c r="AA2572" s="49"/>
    </row>
    <row r="2573" spans="1:27" x14ac:dyDescent="0.3">
      <c r="A2573" s="47"/>
      <c r="B2573" s="47"/>
      <c r="R2573" s="47"/>
      <c r="X2573" s="49"/>
      <c r="Y2573" s="49"/>
      <c r="Z2573" s="49"/>
      <c r="AA2573" s="49"/>
    </row>
    <row r="2574" spans="1:27" x14ac:dyDescent="0.3">
      <c r="A2574" s="47"/>
      <c r="B2574" s="47"/>
      <c r="R2574" s="47"/>
      <c r="X2574" s="49"/>
      <c r="Y2574" s="49"/>
      <c r="Z2574" s="49"/>
      <c r="AA2574" s="49"/>
    </row>
    <row r="2575" spans="1:27" x14ac:dyDescent="0.3">
      <c r="A2575" s="47"/>
      <c r="B2575" s="47"/>
      <c r="R2575" s="47"/>
      <c r="X2575" s="49"/>
      <c r="Y2575" s="49"/>
      <c r="Z2575" s="49"/>
      <c r="AA2575" s="49"/>
    </row>
    <row r="2576" spans="1:27" x14ac:dyDescent="0.3">
      <c r="A2576" s="47"/>
      <c r="B2576" s="47"/>
      <c r="R2576" s="47"/>
      <c r="X2576" s="49"/>
      <c r="Y2576" s="49"/>
      <c r="Z2576" s="49"/>
      <c r="AA2576" s="49"/>
    </row>
    <row r="2577" spans="1:27" x14ac:dyDescent="0.3">
      <c r="A2577" s="47"/>
      <c r="B2577" s="47"/>
      <c r="R2577" s="47"/>
      <c r="X2577" s="49"/>
      <c r="Y2577" s="49"/>
      <c r="Z2577" s="49"/>
      <c r="AA2577" s="49"/>
    </row>
    <row r="2578" spans="1:27" x14ac:dyDescent="0.3">
      <c r="A2578" s="47"/>
      <c r="B2578" s="47"/>
      <c r="R2578" s="47"/>
      <c r="X2578" s="49"/>
      <c r="Y2578" s="49"/>
      <c r="Z2578" s="49"/>
      <c r="AA2578" s="49"/>
    </row>
    <row r="2579" spans="1:27" x14ac:dyDescent="0.3">
      <c r="A2579" s="47"/>
      <c r="B2579" s="47"/>
      <c r="R2579" s="47"/>
      <c r="X2579" s="49"/>
      <c r="Y2579" s="49"/>
      <c r="Z2579" s="49"/>
      <c r="AA2579" s="49"/>
    </row>
    <row r="2580" spans="1:27" x14ac:dyDescent="0.3">
      <c r="A2580" s="47"/>
      <c r="B2580" s="47"/>
      <c r="R2580" s="47"/>
      <c r="X2580" s="49"/>
      <c r="Y2580" s="49"/>
      <c r="Z2580" s="49"/>
      <c r="AA2580" s="49"/>
    </row>
    <row r="2581" spans="1:27" x14ac:dyDescent="0.3">
      <c r="A2581" s="47"/>
      <c r="B2581" s="47"/>
      <c r="R2581" s="47"/>
      <c r="X2581" s="49"/>
      <c r="Y2581" s="49"/>
      <c r="Z2581" s="49"/>
      <c r="AA2581" s="49"/>
    </row>
    <row r="2582" spans="1:27" x14ac:dyDescent="0.3">
      <c r="A2582" s="47"/>
      <c r="B2582" s="47"/>
      <c r="R2582" s="47"/>
      <c r="X2582" s="49"/>
      <c r="Y2582" s="49"/>
      <c r="Z2582" s="49"/>
      <c r="AA2582" s="49"/>
    </row>
    <row r="2583" spans="1:27" x14ac:dyDescent="0.3">
      <c r="A2583" s="47"/>
      <c r="B2583" s="47"/>
      <c r="R2583" s="47"/>
      <c r="X2583" s="49"/>
      <c r="Y2583" s="49"/>
      <c r="Z2583" s="49"/>
      <c r="AA2583" s="49"/>
    </row>
    <row r="2584" spans="1:27" x14ac:dyDescent="0.3">
      <c r="A2584" s="47"/>
      <c r="B2584" s="47"/>
      <c r="R2584" s="47"/>
      <c r="X2584" s="49"/>
      <c r="Y2584" s="49"/>
      <c r="Z2584" s="49"/>
      <c r="AA2584" s="49"/>
    </row>
    <row r="2585" spans="1:27" x14ac:dyDescent="0.3">
      <c r="A2585" s="47"/>
      <c r="B2585" s="47"/>
      <c r="R2585" s="47"/>
      <c r="X2585" s="49"/>
      <c r="Y2585" s="49"/>
      <c r="Z2585" s="49"/>
      <c r="AA2585" s="49"/>
    </row>
    <row r="2586" spans="1:27" x14ac:dyDescent="0.3">
      <c r="A2586" s="47"/>
      <c r="B2586" s="47"/>
      <c r="R2586" s="47"/>
      <c r="X2586" s="49"/>
      <c r="Y2586" s="49"/>
      <c r="Z2586" s="49"/>
      <c r="AA2586" s="49"/>
    </row>
    <row r="2587" spans="1:27" x14ac:dyDescent="0.3">
      <c r="A2587" s="47"/>
      <c r="B2587" s="47"/>
      <c r="R2587" s="47"/>
      <c r="X2587" s="49"/>
      <c r="Y2587" s="49"/>
      <c r="Z2587" s="49"/>
      <c r="AA2587" s="49"/>
    </row>
    <row r="2588" spans="1:27" x14ac:dyDescent="0.3">
      <c r="A2588" s="47"/>
      <c r="B2588" s="47"/>
      <c r="R2588" s="47"/>
      <c r="X2588" s="49"/>
      <c r="Y2588" s="49"/>
      <c r="Z2588" s="49"/>
      <c r="AA2588" s="49"/>
    </row>
    <row r="2589" spans="1:27" x14ac:dyDescent="0.3">
      <c r="A2589" s="47"/>
      <c r="B2589" s="47"/>
      <c r="R2589" s="47"/>
      <c r="X2589" s="49"/>
      <c r="Y2589" s="49"/>
      <c r="Z2589" s="49"/>
      <c r="AA2589" s="49"/>
    </row>
    <row r="2590" spans="1:27" x14ac:dyDescent="0.3">
      <c r="A2590" s="47"/>
      <c r="B2590" s="47"/>
      <c r="R2590" s="47"/>
      <c r="X2590" s="49"/>
      <c r="Y2590" s="49"/>
      <c r="Z2590" s="49"/>
      <c r="AA2590" s="49"/>
    </row>
    <row r="2591" spans="1:27" x14ac:dyDescent="0.3">
      <c r="A2591" s="47"/>
      <c r="B2591" s="47"/>
      <c r="R2591" s="47"/>
      <c r="X2591" s="49"/>
      <c r="Y2591" s="49"/>
      <c r="Z2591" s="49"/>
      <c r="AA2591" s="49"/>
    </row>
    <row r="2592" spans="1:27" x14ac:dyDescent="0.3">
      <c r="A2592" s="47"/>
      <c r="B2592" s="47"/>
      <c r="R2592" s="47"/>
      <c r="X2592" s="49"/>
      <c r="Y2592" s="49"/>
      <c r="Z2592" s="49"/>
      <c r="AA2592" s="49"/>
    </row>
    <row r="2593" spans="1:27" x14ac:dyDescent="0.3">
      <c r="A2593" s="47"/>
      <c r="B2593" s="47"/>
      <c r="R2593" s="47"/>
      <c r="X2593" s="49"/>
      <c r="Y2593" s="49"/>
      <c r="Z2593" s="49"/>
      <c r="AA2593" s="49"/>
    </row>
    <row r="2594" spans="1:27" x14ac:dyDescent="0.3">
      <c r="A2594" s="47"/>
      <c r="B2594" s="47"/>
      <c r="R2594" s="47"/>
      <c r="X2594" s="49"/>
      <c r="Y2594" s="49"/>
      <c r="Z2594" s="49"/>
      <c r="AA2594" s="49"/>
    </row>
    <row r="2595" spans="1:27" x14ac:dyDescent="0.3">
      <c r="A2595" s="47"/>
      <c r="B2595" s="47"/>
      <c r="R2595" s="47"/>
      <c r="X2595" s="49"/>
      <c r="Y2595" s="49"/>
      <c r="Z2595" s="49"/>
      <c r="AA2595" s="49"/>
    </row>
    <row r="2596" spans="1:27" x14ac:dyDescent="0.3">
      <c r="A2596" s="47"/>
      <c r="B2596" s="47"/>
      <c r="R2596" s="47"/>
      <c r="X2596" s="49"/>
      <c r="Y2596" s="49"/>
      <c r="Z2596" s="49"/>
      <c r="AA2596" s="49"/>
    </row>
    <row r="2597" spans="1:27" x14ac:dyDescent="0.3">
      <c r="A2597" s="47"/>
      <c r="B2597" s="47"/>
      <c r="R2597" s="47"/>
      <c r="X2597" s="49"/>
      <c r="Y2597" s="49"/>
      <c r="Z2597" s="49"/>
      <c r="AA2597" s="49"/>
    </row>
    <row r="2598" spans="1:27" x14ac:dyDescent="0.3">
      <c r="A2598" s="47"/>
      <c r="B2598" s="47"/>
      <c r="R2598" s="47"/>
      <c r="X2598" s="49"/>
      <c r="Y2598" s="49"/>
      <c r="Z2598" s="49"/>
      <c r="AA2598" s="49"/>
    </row>
    <row r="2599" spans="1:27" x14ac:dyDescent="0.3">
      <c r="A2599" s="47"/>
      <c r="B2599" s="47"/>
      <c r="R2599" s="47"/>
      <c r="X2599" s="49"/>
      <c r="Y2599" s="49"/>
      <c r="Z2599" s="49"/>
      <c r="AA2599" s="49"/>
    </row>
    <row r="2600" spans="1:27" x14ac:dyDescent="0.3">
      <c r="A2600" s="47"/>
      <c r="B2600" s="47"/>
      <c r="R2600" s="47"/>
      <c r="X2600" s="49"/>
      <c r="Y2600" s="49"/>
      <c r="Z2600" s="49"/>
      <c r="AA2600" s="49"/>
    </row>
    <row r="2601" spans="1:27" x14ac:dyDescent="0.3">
      <c r="A2601" s="47"/>
      <c r="B2601" s="47"/>
      <c r="R2601" s="47"/>
      <c r="X2601" s="49"/>
      <c r="Y2601" s="49"/>
      <c r="Z2601" s="49"/>
      <c r="AA2601" s="49"/>
    </row>
    <row r="2602" spans="1:27" x14ac:dyDescent="0.3">
      <c r="A2602" s="47"/>
      <c r="B2602" s="47"/>
      <c r="R2602" s="47"/>
      <c r="X2602" s="49"/>
      <c r="Y2602" s="49"/>
      <c r="Z2602" s="49"/>
      <c r="AA2602" s="49"/>
    </row>
    <row r="2603" spans="1:27" x14ac:dyDescent="0.3">
      <c r="A2603" s="47"/>
      <c r="B2603" s="47"/>
      <c r="R2603" s="47"/>
      <c r="X2603" s="49"/>
      <c r="Y2603" s="49"/>
      <c r="Z2603" s="49"/>
      <c r="AA2603" s="49"/>
    </row>
    <row r="2604" spans="1:27" x14ac:dyDescent="0.3">
      <c r="A2604" s="47"/>
      <c r="B2604" s="47"/>
      <c r="R2604" s="47"/>
      <c r="X2604" s="49"/>
      <c r="Y2604" s="49"/>
      <c r="Z2604" s="49"/>
      <c r="AA2604" s="49"/>
    </row>
    <row r="2605" spans="1:27" x14ac:dyDescent="0.3">
      <c r="A2605" s="47"/>
      <c r="B2605" s="47"/>
      <c r="R2605" s="47"/>
      <c r="X2605" s="49"/>
      <c r="Y2605" s="49"/>
      <c r="Z2605" s="49"/>
      <c r="AA2605" s="49"/>
    </row>
    <row r="2606" spans="1:27" x14ac:dyDescent="0.3">
      <c r="A2606" s="47"/>
      <c r="B2606" s="47"/>
      <c r="R2606" s="47"/>
      <c r="X2606" s="49"/>
      <c r="Y2606" s="49"/>
      <c r="Z2606" s="49"/>
      <c r="AA2606" s="49"/>
    </row>
    <row r="2607" spans="1:27" x14ac:dyDescent="0.3">
      <c r="A2607" s="47"/>
      <c r="B2607" s="47"/>
      <c r="R2607" s="47"/>
      <c r="X2607" s="49"/>
      <c r="Y2607" s="49"/>
      <c r="Z2607" s="49"/>
      <c r="AA2607" s="49"/>
    </row>
    <row r="2608" spans="1:27" x14ac:dyDescent="0.3">
      <c r="A2608" s="47"/>
      <c r="B2608" s="47"/>
      <c r="R2608" s="47"/>
      <c r="X2608" s="49"/>
      <c r="Y2608" s="49"/>
      <c r="Z2608" s="49"/>
      <c r="AA2608" s="49"/>
    </row>
    <row r="2609" spans="1:27" x14ac:dyDescent="0.3">
      <c r="A2609" s="47"/>
      <c r="B2609" s="47"/>
      <c r="R2609" s="47"/>
      <c r="X2609" s="49"/>
      <c r="Y2609" s="49"/>
      <c r="Z2609" s="49"/>
      <c r="AA2609" s="49"/>
    </row>
    <row r="2610" spans="1:27" x14ac:dyDescent="0.3">
      <c r="A2610" s="47"/>
      <c r="B2610" s="47"/>
      <c r="R2610" s="47"/>
      <c r="X2610" s="49"/>
      <c r="Y2610" s="49"/>
      <c r="Z2610" s="49"/>
      <c r="AA2610" s="49"/>
    </row>
    <row r="2611" spans="1:27" x14ac:dyDescent="0.3">
      <c r="A2611" s="47"/>
      <c r="B2611" s="47"/>
      <c r="R2611" s="47"/>
      <c r="X2611" s="49"/>
      <c r="Y2611" s="49"/>
      <c r="Z2611" s="49"/>
      <c r="AA2611" s="49"/>
    </row>
    <row r="2612" spans="1:27" x14ac:dyDescent="0.3">
      <c r="A2612" s="47"/>
      <c r="B2612" s="47"/>
      <c r="R2612" s="47"/>
      <c r="X2612" s="49"/>
      <c r="Y2612" s="49"/>
      <c r="Z2612" s="49"/>
      <c r="AA2612" s="49"/>
    </row>
    <row r="2613" spans="1:27" x14ac:dyDescent="0.3">
      <c r="A2613" s="47"/>
      <c r="B2613" s="47"/>
      <c r="R2613" s="47"/>
      <c r="X2613" s="49"/>
      <c r="Y2613" s="49"/>
      <c r="Z2613" s="49"/>
      <c r="AA2613" s="49"/>
    </row>
    <row r="2614" spans="1:27" x14ac:dyDescent="0.3">
      <c r="A2614" s="47"/>
      <c r="B2614" s="47"/>
      <c r="R2614" s="47"/>
      <c r="X2614" s="49"/>
      <c r="Y2614" s="49"/>
      <c r="Z2614" s="49"/>
      <c r="AA2614" s="49"/>
    </row>
    <row r="2615" spans="1:27" x14ac:dyDescent="0.3">
      <c r="A2615" s="47"/>
      <c r="B2615" s="47"/>
      <c r="R2615" s="47"/>
      <c r="X2615" s="49"/>
      <c r="Y2615" s="49"/>
      <c r="Z2615" s="49"/>
      <c r="AA2615" s="49"/>
    </row>
    <row r="2616" spans="1:27" x14ac:dyDescent="0.3">
      <c r="A2616" s="47"/>
      <c r="B2616" s="47"/>
      <c r="R2616" s="47"/>
      <c r="X2616" s="49"/>
      <c r="Y2616" s="49"/>
      <c r="Z2616" s="49"/>
      <c r="AA2616" s="49"/>
    </row>
    <row r="2617" spans="1:27" x14ac:dyDescent="0.3">
      <c r="A2617" s="47"/>
      <c r="B2617" s="47"/>
      <c r="R2617" s="47"/>
      <c r="X2617" s="49"/>
      <c r="Y2617" s="49"/>
      <c r="Z2617" s="49"/>
      <c r="AA2617" s="49"/>
    </row>
    <row r="2618" spans="1:27" x14ac:dyDescent="0.3">
      <c r="A2618" s="47"/>
      <c r="B2618" s="47"/>
      <c r="R2618" s="47"/>
      <c r="X2618" s="49"/>
      <c r="Y2618" s="49"/>
      <c r="Z2618" s="49"/>
      <c r="AA2618" s="49"/>
    </row>
    <row r="2619" spans="1:27" x14ac:dyDescent="0.3">
      <c r="A2619" s="47"/>
      <c r="B2619" s="47"/>
      <c r="R2619" s="47"/>
      <c r="X2619" s="49"/>
      <c r="Y2619" s="49"/>
      <c r="Z2619" s="49"/>
      <c r="AA2619" s="49"/>
    </row>
    <row r="2620" spans="1:27" x14ac:dyDescent="0.3">
      <c r="A2620" s="47"/>
      <c r="B2620" s="47"/>
      <c r="R2620" s="47"/>
      <c r="X2620" s="49"/>
      <c r="Y2620" s="49"/>
      <c r="Z2620" s="49"/>
      <c r="AA2620" s="49"/>
    </row>
    <row r="2621" spans="1:27" x14ac:dyDescent="0.3">
      <c r="A2621" s="47"/>
      <c r="B2621" s="47"/>
      <c r="R2621" s="47"/>
      <c r="X2621" s="49"/>
      <c r="Y2621" s="49"/>
      <c r="Z2621" s="49"/>
      <c r="AA2621" s="49"/>
    </row>
    <row r="2622" spans="1:27" x14ac:dyDescent="0.3">
      <c r="A2622" s="47"/>
      <c r="B2622" s="47"/>
      <c r="R2622" s="47"/>
      <c r="X2622" s="49"/>
      <c r="Y2622" s="49"/>
      <c r="Z2622" s="49"/>
      <c r="AA2622" s="49"/>
    </row>
    <row r="2623" spans="1:27" x14ac:dyDescent="0.3">
      <c r="A2623" s="47"/>
      <c r="B2623" s="47"/>
      <c r="R2623" s="47"/>
      <c r="X2623" s="49"/>
      <c r="Y2623" s="49"/>
      <c r="Z2623" s="49"/>
      <c r="AA2623" s="49"/>
    </row>
    <row r="2624" spans="1:27" x14ac:dyDescent="0.3">
      <c r="A2624" s="47"/>
      <c r="B2624" s="47"/>
      <c r="R2624" s="47"/>
      <c r="X2624" s="49"/>
      <c r="Y2624" s="49"/>
      <c r="Z2624" s="49"/>
      <c r="AA2624" s="49"/>
    </row>
    <row r="2625" spans="1:27" x14ac:dyDescent="0.3">
      <c r="A2625" s="47"/>
      <c r="B2625" s="47"/>
      <c r="R2625" s="47"/>
      <c r="X2625" s="49"/>
      <c r="Y2625" s="49"/>
      <c r="Z2625" s="49"/>
      <c r="AA2625" s="49"/>
    </row>
    <row r="2626" spans="1:27" x14ac:dyDescent="0.3">
      <c r="A2626" s="47"/>
      <c r="B2626" s="47"/>
      <c r="R2626" s="47"/>
      <c r="X2626" s="49"/>
      <c r="Y2626" s="49"/>
      <c r="Z2626" s="49"/>
      <c r="AA2626" s="49"/>
    </row>
    <row r="2627" spans="1:27" x14ac:dyDescent="0.3">
      <c r="A2627" s="47"/>
      <c r="B2627" s="47"/>
      <c r="R2627" s="47"/>
      <c r="X2627" s="49"/>
      <c r="Y2627" s="49"/>
      <c r="Z2627" s="49"/>
      <c r="AA2627" s="49"/>
    </row>
    <row r="2628" spans="1:27" x14ac:dyDescent="0.3">
      <c r="A2628" s="47"/>
      <c r="B2628" s="47"/>
      <c r="R2628" s="47"/>
      <c r="X2628" s="49"/>
      <c r="Y2628" s="49"/>
      <c r="Z2628" s="49"/>
      <c r="AA2628" s="49"/>
    </row>
    <row r="2629" spans="1:27" x14ac:dyDescent="0.3">
      <c r="A2629" s="47"/>
      <c r="B2629" s="47"/>
      <c r="R2629" s="47"/>
      <c r="X2629" s="49"/>
      <c r="Y2629" s="49"/>
      <c r="Z2629" s="49"/>
      <c r="AA2629" s="49"/>
    </row>
    <row r="2630" spans="1:27" x14ac:dyDescent="0.3">
      <c r="A2630" s="47"/>
      <c r="B2630" s="47"/>
      <c r="R2630" s="47"/>
      <c r="X2630" s="49"/>
      <c r="Y2630" s="49"/>
      <c r="Z2630" s="49"/>
      <c r="AA2630" s="49"/>
    </row>
    <row r="2631" spans="1:27" x14ac:dyDescent="0.3">
      <c r="A2631" s="47"/>
      <c r="B2631" s="47"/>
      <c r="R2631" s="47"/>
      <c r="X2631" s="49"/>
      <c r="Y2631" s="49"/>
      <c r="Z2631" s="49"/>
      <c r="AA2631" s="49"/>
    </row>
    <row r="2632" spans="1:27" x14ac:dyDescent="0.3">
      <c r="A2632" s="47"/>
      <c r="B2632" s="47"/>
      <c r="R2632" s="47"/>
      <c r="X2632" s="49"/>
      <c r="Y2632" s="49"/>
      <c r="Z2632" s="49"/>
      <c r="AA2632" s="49"/>
    </row>
    <row r="2633" spans="1:27" x14ac:dyDescent="0.3">
      <c r="A2633" s="47"/>
      <c r="B2633" s="47"/>
      <c r="R2633" s="47"/>
      <c r="X2633" s="49"/>
      <c r="Y2633" s="49"/>
      <c r="Z2633" s="49"/>
      <c r="AA2633" s="49"/>
    </row>
    <row r="2634" spans="1:27" x14ac:dyDescent="0.3">
      <c r="A2634" s="47"/>
      <c r="B2634" s="47"/>
      <c r="R2634" s="47"/>
      <c r="X2634" s="49"/>
      <c r="Y2634" s="49"/>
      <c r="Z2634" s="49"/>
      <c r="AA2634" s="49"/>
    </row>
    <row r="2635" spans="1:27" x14ac:dyDescent="0.3">
      <c r="A2635" s="47"/>
      <c r="B2635" s="47"/>
      <c r="R2635" s="47"/>
      <c r="X2635" s="49"/>
      <c r="Y2635" s="49"/>
      <c r="Z2635" s="49"/>
      <c r="AA2635" s="49"/>
    </row>
    <row r="2636" spans="1:27" x14ac:dyDescent="0.3">
      <c r="A2636" s="47"/>
      <c r="B2636" s="47"/>
      <c r="R2636" s="47"/>
      <c r="X2636" s="49"/>
      <c r="Y2636" s="49"/>
      <c r="Z2636" s="49"/>
      <c r="AA2636" s="49"/>
    </row>
    <row r="2637" spans="1:27" x14ac:dyDescent="0.3">
      <c r="A2637" s="47"/>
      <c r="B2637" s="47"/>
      <c r="R2637" s="47"/>
      <c r="X2637" s="49"/>
      <c r="Y2637" s="49"/>
      <c r="Z2637" s="49"/>
      <c r="AA2637" s="49"/>
    </row>
    <row r="2638" spans="1:27" x14ac:dyDescent="0.3">
      <c r="A2638" s="47"/>
      <c r="B2638" s="47"/>
      <c r="R2638" s="47"/>
      <c r="X2638" s="49"/>
      <c r="Y2638" s="49"/>
      <c r="Z2638" s="49"/>
      <c r="AA2638" s="49"/>
    </row>
    <row r="2639" spans="1:27" x14ac:dyDescent="0.3">
      <c r="A2639" s="47"/>
      <c r="B2639" s="47"/>
      <c r="R2639" s="47"/>
      <c r="X2639" s="49"/>
      <c r="Y2639" s="49"/>
      <c r="Z2639" s="49"/>
      <c r="AA2639" s="49"/>
    </row>
    <row r="2640" spans="1:27" x14ac:dyDescent="0.3">
      <c r="A2640" s="47"/>
      <c r="B2640" s="47"/>
      <c r="R2640" s="47"/>
      <c r="X2640" s="49"/>
      <c r="Y2640" s="49"/>
      <c r="Z2640" s="49"/>
      <c r="AA2640" s="49"/>
    </row>
    <row r="2641" spans="1:27" x14ac:dyDescent="0.3">
      <c r="A2641" s="47"/>
      <c r="B2641" s="47"/>
      <c r="R2641" s="47"/>
      <c r="X2641" s="49"/>
      <c r="Y2641" s="49"/>
      <c r="Z2641" s="49"/>
      <c r="AA2641" s="49"/>
    </row>
    <row r="2642" spans="1:27" x14ac:dyDescent="0.3">
      <c r="A2642" s="47"/>
      <c r="B2642" s="47"/>
      <c r="R2642" s="47"/>
      <c r="X2642" s="49"/>
      <c r="Y2642" s="49"/>
      <c r="Z2642" s="49"/>
      <c r="AA2642" s="49"/>
    </row>
    <row r="2643" spans="1:27" x14ac:dyDescent="0.3">
      <c r="A2643" s="47"/>
      <c r="B2643" s="47"/>
      <c r="R2643" s="47"/>
      <c r="X2643" s="49"/>
      <c r="Y2643" s="49"/>
      <c r="Z2643" s="49"/>
      <c r="AA2643" s="49"/>
    </row>
    <row r="2644" spans="1:27" x14ac:dyDescent="0.3">
      <c r="A2644" s="47"/>
      <c r="B2644" s="47"/>
      <c r="R2644" s="47"/>
      <c r="X2644" s="49"/>
      <c r="Y2644" s="49"/>
      <c r="Z2644" s="49"/>
      <c r="AA2644" s="49"/>
    </row>
    <row r="2645" spans="1:27" x14ac:dyDescent="0.3">
      <c r="A2645" s="47"/>
      <c r="B2645" s="47"/>
      <c r="R2645" s="47"/>
      <c r="X2645" s="49"/>
      <c r="Y2645" s="49"/>
      <c r="Z2645" s="49"/>
      <c r="AA2645" s="49"/>
    </row>
    <row r="2646" spans="1:27" x14ac:dyDescent="0.3">
      <c r="A2646" s="47"/>
      <c r="B2646" s="47"/>
      <c r="R2646" s="47"/>
      <c r="X2646" s="49"/>
      <c r="Y2646" s="49"/>
      <c r="Z2646" s="49"/>
      <c r="AA2646" s="49"/>
    </row>
    <row r="2647" spans="1:27" x14ac:dyDescent="0.3">
      <c r="A2647" s="47"/>
      <c r="B2647" s="47"/>
      <c r="R2647" s="47"/>
      <c r="X2647" s="49"/>
      <c r="Y2647" s="49"/>
      <c r="Z2647" s="49"/>
      <c r="AA2647" s="49"/>
    </row>
    <row r="2648" spans="1:27" x14ac:dyDescent="0.3">
      <c r="A2648" s="47"/>
      <c r="B2648" s="47"/>
      <c r="R2648" s="47"/>
      <c r="X2648" s="49"/>
      <c r="Y2648" s="49"/>
      <c r="Z2648" s="49"/>
      <c r="AA2648" s="49"/>
    </row>
    <row r="2649" spans="1:27" x14ac:dyDescent="0.3">
      <c r="A2649" s="47"/>
      <c r="B2649" s="47"/>
      <c r="R2649" s="47"/>
      <c r="X2649" s="49"/>
      <c r="Y2649" s="49"/>
      <c r="Z2649" s="49"/>
      <c r="AA2649" s="49"/>
    </row>
    <row r="2650" spans="1:27" x14ac:dyDescent="0.3">
      <c r="A2650" s="47"/>
      <c r="B2650" s="47"/>
      <c r="R2650" s="47"/>
      <c r="X2650" s="49"/>
      <c r="Y2650" s="49"/>
      <c r="Z2650" s="49"/>
      <c r="AA2650" s="49"/>
    </row>
    <row r="2651" spans="1:27" x14ac:dyDescent="0.3">
      <c r="A2651" s="47"/>
      <c r="B2651" s="47"/>
      <c r="R2651" s="47"/>
      <c r="X2651" s="49"/>
      <c r="Y2651" s="49"/>
      <c r="Z2651" s="49"/>
      <c r="AA2651" s="49"/>
    </row>
    <row r="2652" spans="1:27" x14ac:dyDescent="0.3">
      <c r="A2652" s="47"/>
      <c r="B2652" s="47"/>
      <c r="R2652" s="47"/>
      <c r="X2652" s="49"/>
      <c r="Y2652" s="49"/>
      <c r="Z2652" s="49"/>
      <c r="AA2652" s="49"/>
    </row>
    <row r="2653" spans="1:27" x14ac:dyDescent="0.3">
      <c r="A2653" s="47"/>
      <c r="B2653" s="47"/>
      <c r="R2653" s="47"/>
      <c r="X2653" s="49"/>
      <c r="Y2653" s="49"/>
      <c r="Z2653" s="49"/>
      <c r="AA2653" s="49"/>
    </row>
    <row r="2654" spans="1:27" x14ac:dyDescent="0.3">
      <c r="A2654" s="47"/>
      <c r="B2654" s="47"/>
      <c r="R2654" s="47"/>
      <c r="X2654" s="49"/>
      <c r="Y2654" s="49"/>
      <c r="Z2654" s="49"/>
      <c r="AA2654" s="49"/>
    </row>
    <row r="2655" spans="1:27" x14ac:dyDescent="0.3">
      <c r="A2655" s="47"/>
      <c r="B2655" s="47"/>
      <c r="R2655" s="47"/>
      <c r="X2655" s="49"/>
      <c r="Y2655" s="49"/>
      <c r="Z2655" s="49"/>
      <c r="AA2655" s="49"/>
    </row>
    <row r="2656" spans="1:27" x14ac:dyDescent="0.3">
      <c r="A2656" s="47"/>
      <c r="B2656" s="47"/>
      <c r="R2656" s="47"/>
      <c r="X2656" s="49"/>
      <c r="Y2656" s="49"/>
      <c r="Z2656" s="49"/>
      <c r="AA2656" s="49"/>
    </row>
    <row r="2657" spans="1:27" x14ac:dyDescent="0.3">
      <c r="A2657" s="47"/>
      <c r="B2657" s="47"/>
      <c r="R2657" s="47"/>
      <c r="X2657" s="49"/>
      <c r="Y2657" s="49"/>
      <c r="Z2657" s="49"/>
      <c r="AA2657" s="49"/>
    </row>
    <row r="2658" spans="1:27" x14ac:dyDescent="0.3">
      <c r="A2658" s="47"/>
      <c r="B2658" s="47"/>
      <c r="R2658" s="47"/>
      <c r="X2658" s="49"/>
      <c r="Y2658" s="49"/>
      <c r="Z2658" s="49"/>
      <c r="AA2658" s="49"/>
    </row>
    <row r="2659" spans="1:27" x14ac:dyDescent="0.3">
      <c r="A2659" s="47"/>
      <c r="B2659" s="47"/>
      <c r="R2659" s="47"/>
      <c r="X2659" s="49"/>
      <c r="Y2659" s="49"/>
      <c r="Z2659" s="49"/>
      <c r="AA2659" s="49"/>
    </row>
    <row r="2660" spans="1:27" x14ac:dyDescent="0.3">
      <c r="A2660" s="47"/>
      <c r="B2660" s="47"/>
      <c r="R2660" s="47"/>
      <c r="X2660" s="49"/>
      <c r="Y2660" s="49"/>
      <c r="Z2660" s="49"/>
      <c r="AA2660" s="49"/>
    </row>
    <row r="2661" spans="1:27" x14ac:dyDescent="0.3">
      <c r="A2661" s="47"/>
      <c r="B2661" s="47"/>
      <c r="R2661" s="47"/>
      <c r="X2661" s="49"/>
      <c r="Y2661" s="49"/>
      <c r="Z2661" s="49"/>
      <c r="AA2661" s="49"/>
    </row>
    <row r="2662" spans="1:27" x14ac:dyDescent="0.3">
      <c r="A2662" s="47"/>
      <c r="B2662" s="47"/>
      <c r="R2662" s="47"/>
      <c r="X2662" s="49"/>
      <c r="Y2662" s="49"/>
      <c r="Z2662" s="49"/>
      <c r="AA2662" s="49"/>
    </row>
    <row r="2663" spans="1:27" x14ac:dyDescent="0.3">
      <c r="A2663" s="47"/>
      <c r="B2663" s="47"/>
      <c r="R2663" s="47"/>
      <c r="X2663" s="49"/>
      <c r="Y2663" s="49"/>
      <c r="Z2663" s="49"/>
      <c r="AA2663" s="49"/>
    </row>
    <row r="2664" spans="1:27" x14ac:dyDescent="0.3">
      <c r="A2664" s="47"/>
      <c r="B2664" s="47"/>
      <c r="R2664" s="47"/>
      <c r="X2664" s="49"/>
      <c r="Y2664" s="49"/>
      <c r="Z2664" s="49"/>
      <c r="AA2664" s="49"/>
    </row>
    <row r="2665" spans="1:27" x14ac:dyDescent="0.3">
      <c r="A2665" s="47"/>
      <c r="B2665" s="47"/>
      <c r="R2665" s="47"/>
      <c r="X2665" s="49"/>
      <c r="Y2665" s="49"/>
      <c r="Z2665" s="49"/>
      <c r="AA2665" s="49"/>
    </row>
    <row r="2666" spans="1:27" x14ac:dyDescent="0.3">
      <c r="A2666" s="47"/>
      <c r="B2666" s="47"/>
      <c r="R2666" s="47"/>
      <c r="X2666" s="49"/>
      <c r="Y2666" s="49"/>
      <c r="Z2666" s="49"/>
      <c r="AA2666" s="49"/>
    </row>
    <row r="2667" spans="1:27" x14ac:dyDescent="0.3">
      <c r="A2667" s="47"/>
      <c r="B2667" s="47"/>
      <c r="R2667" s="47"/>
      <c r="X2667" s="49"/>
      <c r="Y2667" s="49"/>
      <c r="Z2667" s="49"/>
      <c r="AA2667" s="49"/>
    </row>
    <row r="2668" spans="1:27" x14ac:dyDescent="0.3">
      <c r="A2668" s="47"/>
      <c r="B2668" s="47"/>
      <c r="R2668" s="47"/>
      <c r="X2668" s="49"/>
      <c r="Y2668" s="49"/>
      <c r="Z2668" s="49"/>
      <c r="AA2668" s="49"/>
    </row>
    <row r="2669" spans="1:27" x14ac:dyDescent="0.3">
      <c r="A2669" s="47"/>
      <c r="B2669" s="47"/>
      <c r="R2669" s="47"/>
      <c r="X2669" s="49"/>
      <c r="Y2669" s="49"/>
      <c r="Z2669" s="49"/>
      <c r="AA2669" s="49"/>
    </row>
    <row r="2670" spans="1:27" x14ac:dyDescent="0.3">
      <c r="A2670" s="47"/>
      <c r="B2670" s="47"/>
      <c r="R2670" s="47"/>
      <c r="X2670" s="49"/>
      <c r="Y2670" s="49"/>
      <c r="Z2670" s="49"/>
      <c r="AA2670" s="49"/>
    </row>
    <row r="2671" spans="1:27" x14ac:dyDescent="0.3">
      <c r="A2671" s="47"/>
      <c r="B2671" s="47"/>
      <c r="R2671" s="47"/>
      <c r="X2671" s="49"/>
      <c r="Y2671" s="49"/>
      <c r="Z2671" s="49"/>
      <c r="AA2671" s="49"/>
    </row>
    <row r="2672" spans="1:27" x14ac:dyDescent="0.3">
      <c r="A2672" s="47"/>
      <c r="B2672" s="47"/>
      <c r="R2672" s="47"/>
      <c r="X2672" s="49"/>
      <c r="Y2672" s="49"/>
      <c r="Z2672" s="49"/>
      <c r="AA2672" s="49"/>
    </row>
    <row r="2673" spans="1:27" x14ac:dyDescent="0.3">
      <c r="A2673" s="47"/>
      <c r="B2673" s="47"/>
      <c r="R2673" s="47"/>
      <c r="X2673" s="49"/>
      <c r="Y2673" s="49"/>
      <c r="Z2673" s="49"/>
      <c r="AA2673" s="49"/>
    </row>
    <row r="2674" spans="1:27" x14ac:dyDescent="0.3">
      <c r="A2674" s="47"/>
      <c r="B2674" s="47"/>
      <c r="R2674" s="47"/>
      <c r="X2674" s="49"/>
      <c r="Y2674" s="49"/>
      <c r="Z2674" s="49"/>
      <c r="AA2674" s="49"/>
    </row>
    <row r="2675" spans="1:27" x14ac:dyDescent="0.3">
      <c r="B2675" s="47"/>
      <c r="R2675" s="47"/>
      <c r="X2675" s="49"/>
      <c r="Y2675" s="49"/>
      <c r="Z2675" s="49"/>
      <c r="AA2675" s="49"/>
    </row>
    <row r="2676" spans="1:27" x14ac:dyDescent="0.3">
      <c r="A2676" s="47"/>
      <c r="B2676" s="47"/>
      <c r="R2676" s="47"/>
      <c r="X2676" s="49"/>
      <c r="Y2676" s="49"/>
      <c r="Z2676" s="49"/>
      <c r="AA2676" s="49"/>
    </row>
    <row r="2677" spans="1:27" x14ac:dyDescent="0.3">
      <c r="A2677" s="47"/>
      <c r="B2677" s="47"/>
      <c r="R2677" s="47"/>
      <c r="X2677" s="49"/>
      <c r="Y2677" s="49"/>
      <c r="Z2677" s="49"/>
      <c r="AA2677" s="49"/>
    </row>
    <row r="2678" spans="1:27" x14ac:dyDescent="0.3">
      <c r="A2678" s="47"/>
      <c r="B2678" s="47"/>
      <c r="R2678" s="47"/>
      <c r="X2678" s="49"/>
      <c r="Y2678" s="49"/>
      <c r="Z2678" s="49"/>
      <c r="AA2678" s="49"/>
    </row>
    <row r="2679" spans="1:27" x14ac:dyDescent="0.3">
      <c r="A2679" s="47"/>
      <c r="B2679" s="47"/>
      <c r="R2679" s="47"/>
      <c r="X2679" s="49"/>
      <c r="Y2679" s="49"/>
      <c r="Z2679" s="49"/>
      <c r="AA2679" s="49"/>
    </row>
    <row r="2680" spans="1:27" x14ac:dyDescent="0.3">
      <c r="A2680" s="47"/>
      <c r="B2680" s="47"/>
      <c r="R2680" s="47"/>
      <c r="X2680" s="49"/>
      <c r="Y2680" s="49"/>
      <c r="Z2680" s="49"/>
      <c r="AA2680" s="49"/>
    </row>
    <row r="2681" spans="1:27" x14ac:dyDescent="0.3">
      <c r="A2681" s="47"/>
      <c r="B2681" s="47"/>
      <c r="R2681" s="47"/>
      <c r="X2681" s="49"/>
      <c r="Y2681" s="49"/>
      <c r="Z2681" s="49"/>
      <c r="AA2681" s="49"/>
    </row>
    <row r="2682" spans="1:27" x14ac:dyDescent="0.3">
      <c r="A2682" s="47"/>
      <c r="B2682" s="47"/>
      <c r="R2682" s="47"/>
      <c r="X2682" s="49"/>
      <c r="Y2682" s="49"/>
      <c r="Z2682" s="49"/>
      <c r="AA2682" s="49"/>
    </row>
    <row r="2683" spans="1:27" x14ac:dyDescent="0.3">
      <c r="A2683" s="47"/>
      <c r="B2683" s="47"/>
      <c r="R2683" s="47"/>
      <c r="X2683" s="49"/>
      <c r="Y2683" s="49"/>
      <c r="Z2683" s="49"/>
      <c r="AA2683" s="49"/>
    </row>
    <row r="2684" spans="1:27" x14ac:dyDescent="0.3">
      <c r="A2684" s="47"/>
      <c r="B2684" s="47"/>
      <c r="R2684" s="47"/>
      <c r="X2684" s="49"/>
      <c r="Y2684" s="49"/>
      <c r="Z2684" s="49"/>
      <c r="AA2684" s="49"/>
    </row>
    <row r="2685" spans="1:27" x14ac:dyDescent="0.3">
      <c r="A2685" s="47"/>
      <c r="B2685" s="47"/>
      <c r="R2685" s="47"/>
      <c r="X2685" s="49"/>
      <c r="Y2685" s="49"/>
      <c r="Z2685" s="49"/>
      <c r="AA2685" s="49"/>
    </row>
    <row r="2686" spans="1:27" x14ac:dyDescent="0.3">
      <c r="A2686" s="47"/>
      <c r="B2686" s="47"/>
      <c r="R2686" s="47"/>
      <c r="X2686" s="49"/>
      <c r="Y2686" s="49"/>
      <c r="Z2686" s="49"/>
      <c r="AA2686" s="49"/>
    </row>
    <row r="2687" spans="1:27" x14ac:dyDescent="0.3">
      <c r="A2687" s="47"/>
      <c r="B2687" s="47"/>
      <c r="R2687" s="47"/>
      <c r="X2687" s="49"/>
      <c r="Y2687" s="49"/>
      <c r="Z2687" s="49"/>
      <c r="AA2687" s="49"/>
    </row>
    <row r="2688" spans="1:27" x14ac:dyDescent="0.3">
      <c r="A2688" s="47"/>
      <c r="B2688" s="47"/>
      <c r="R2688" s="47"/>
      <c r="X2688" s="49"/>
      <c r="Y2688" s="49"/>
      <c r="Z2688" s="49"/>
      <c r="AA2688" s="49"/>
    </row>
    <row r="2689" spans="1:27" x14ac:dyDescent="0.3">
      <c r="A2689" s="47"/>
      <c r="B2689" s="47"/>
      <c r="R2689" s="47"/>
      <c r="X2689" s="49"/>
      <c r="Y2689" s="49"/>
      <c r="Z2689" s="49"/>
      <c r="AA2689" s="49"/>
    </row>
    <row r="2690" spans="1:27" x14ac:dyDescent="0.3">
      <c r="A2690" s="47"/>
      <c r="B2690" s="47"/>
      <c r="R2690" s="47"/>
      <c r="X2690" s="49"/>
      <c r="Y2690" s="49"/>
      <c r="Z2690" s="49"/>
      <c r="AA2690" s="49"/>
    </row>
    <row r="2691" spans="1:27" x14ac:dyDescent="0.3">
      <c r="A2691" s="47"/>
      <c r="B2691" s="47"/>
      <c r="R2691" s="47"/>
      <c r="X2691" s="49"/>
      <c r="Y2691" s="49"/>
      <c r="Z2691" s="49"/>
      <c r="AA2691" s="49"/>
    </row>
    <row r="2692" spans="1:27" x14ac:dyDescent="0.3">
      <c r="A2692" s="47"/>
      <c r="B2692" s="47"/>
      <c r="R2692" s="47"/>
      <c r="X2692" s="49"/>
      <c r="Y2692" s="49"/>
      <c r="Z2692" s="49"/>
      <c r="AA2692" s="49"/>
    </row>
    <row r="2693" spans="1:27" x14ac:dyDescent="0.3">
      <c r="B2693" s="47"/>
      <c r="R2693" s="47"/>
      <c r="X2693" s="49"/>
      <c r="Y2693" s="49"/>
      <c r="Z2693" s="49"/>
      <c r="AA2693" s="49"/>
    </row>
    <row r="2694" spans="1:27" x14ac:dyDescent="0.3">
      <c r="A2694" s="47"/>
      <c r="B2694" s="47"/>
      <c r="R2694" s="47"/>
      <c r="X2694" s="49"/>
      <c r="Y2694" s="49"/>
      <c r="Z2694" s="49"/>
      <c r="AA2694" s="49"/>
    </row>
    <row r="2695" spans="1:27" x14ac:dyDescent="0.3">
      <c r="A2695" s="47"/>
      <c r="B2695" s="47"/>
      <c r="R2695" s="47"/>
      <c r="X2695" s="49"/>
      <c r="Y2695" s="49"/>
      <c r="Z2695" s="49"/>
      <c r="AA2695" s="49"/>
    </row>
    <row r="2696" spans="1:27" x14ac:dyDescent="0.3">
      <c r="A2696" s="47"/>
      <c r="B2696" s="47"/>
      <c r="R2696" s="47"/>
      <c r="X2696" s="49"/>
      <c r="Y2696" s="49"/>
      <c r="Z2696" s="49"/>
      <c r="AA2696" s="49"/>
    </row>
    <row r="2697" spans="1:27" x14ac:dyDescent="0.3">
      <c r="A2697" s="47"/>
      <c r="B2697" s="47"/>
      <c r="R2697" s="47"/>
      <c r="X2697" s="49"/>
      <c r="Y2697" s="49"/>
      <c r="Z2697" s="49"/>
      <c r="AA2697" s="49"/>
    </row>
    <row r="2698" spans="1:27" x14ac:dyDescent="0.3">
      <c r="A2698" s="47"/>
      <c r="B2698" s="47"/>
      <c r="R2698" s="47"/>
      <c r="X2698" s="49"/>
      <c r="Y2698" s="49"/>
      <c r="Z2698" s="49"/>
      <c r="AA2698" s="49"/>
    </row>
    <row r="2699" spans="1:27" x14ac:dyDescent="0.3">
      <c r="A2699" s="47"/>
      <c r="B2699" s="47"/>
      <c r="R2699" s="47"/>
      <c r="X2699" s="49"/>
      <c r="Y2699" s="49"/>
      <c r="Z2699" s="49"/>
      <c r="AA2699" s="49"/>
    </row>
    <row r="2700" spans="1:27" x14ac:dyDescent="0.3">
      <c r="A2700" s="47"/>
      <c r="B2700" s="47"/>
      <c r="R2700" s="47"/>
      <c r="X2700" s="49"/>
      <c r="Y2700" s="49"/>
      <c r="Z2700" s="49"/>
      <c r="AA2700" s="49"/>
    </row>
    <row r="2701" spans="1:27" x14ac:dyDescent="0.3">
      <c r="A2701" s="47"/>
      <c r="B2701" s="47"/>
      <c r="R2701" s="47"/>
      <c r="X2701" s="49"/>
      <c r="Y2701" s="49"/>
      <c r="Z2701" s="49"/>
      <c r="AA2701" s="49"/>
    </row>
    <row r="2702" spans="1:27" x14ac:dyDescent="0.3">
      <c r="A2702" s="47"/>
      <c r="B2702" s="47"/>
      <c r="R2702" s="47"/>
      <c r="X2702" s="49"/>
      <c r="Y2702" s="49"/>
      <c r="Z2702" s="49"/>
      <c r="AA2702" s="49"/>
    </row>
    <row r="2703" spans="1:27" x14ac:dyDescent="0.3">
      <c r="A2703" s="47"/>
      <c r="B2703" s="47"/>
      <c r="R2703" s="47"/>
      <c r="X2703" s="49"/>
      <c r="Y2703" s="49"/>
      <c r="Z2703" s="49"/>
      <c r="AA2703" s="49"/>
    </row>
    <row r="2704" spans="1:27" x14ac:dyDescent="0.3">
      <c r="A2704" s="47"/>
      <c r="B2704" s="47"/>
      <c r="R2704" s="47"/>
      <c r="X2704" s="49"/>
      <c r="Y2704" s="49"/>
      <c r="Z2704" s="49"/>
      <c r="AA2704" s="49"/>
    </row>
    <row r="2705" spans="1:27" x14ac:dyDescent="0.3">
      <c r="A2705" s="47"/>
      <c r="B2705" s="47"/>
      <c r="R2705" s="47"/>
      <c r="X2705" s="49"/>
      <c r="Y2705" s="49"/>
      <c r="Z2705" s="49"/>
      <c r="AA2705" s="49"/>
    </row>
    <row r="2706" spans="1:27" x14ac:dyDescent="0.3">
      <c r="A2706" s="47"/>
      <c r="B2706" s="47"/>
      <c r="R2706" s="47"/>
      <c r="X2706" s="49"/>
      <c r="Y2706" s="49"/>
      <c r="Z2706" s="49"/>
      <c r="AA2706" s="49"/>
    </row>
    <row r="2707" spans="1:27" x14ac:dyDescent="0.3">
      <c r="A2707" s="47"/>
      <c r="B2707" s="47"/>
      <c r="R2707" s="47"/>
      <c r="X2707" s="49"/>
      <c r="Y2707" s="49"/>
      <c r="Z2707" s="49"/>
      <c r="AA2707" s="49"/>
    </row>
    <row r="2708" spans="1:27" x14ac:dyDescent="0.3">
      <c r="A2708" s="47"/>
      <c r="B2708" s="47"/>
      <c r="R2708" s="47"/>
      <c r="X2708" s="49"/>
      <c r="Y2708" s="49"/>
      <c r="Z2708" s="49"/>
      <c r="AA2708" s="49"/>
    </row>
    <row r="2709" spans="1:27" x14ac:dyDescent="0.3">
      <c r="A2709" s="47"/>
      <c r="B2709" s="47"/>
      <c r="R2709" s="47"/>
      <c r="X2709" s="49"/>
      <c r="Y2709" s="49"/>
      <c r="Z2709" s="49"/>
      <c r="AA2709" s="49"/>
    </row>
    <row r="2710" spans="1:27" x14ac:dyDescent="0.3">
      <c r="A2710" s="47"/>
      <c r="B2710" s="47"/>
      <c r="R2710" s="47"/>
      <c r="X2710" s="49"/>
      <c r="Y2710" s="49"/>
      <c r="Z2710" s="49"/>
      <c r="AA2710" s="49"/>
    </row>
    <row r="2711" spans="1:27" x14ac:dyDescent="0.3">
      <c r="A2711" s="47"/>
      <c r="B2711" s="47"/>
      <c r="R2711" s="47"/>
      <c r="X2711" s="49"/>
      <c r="Y2711" s="49"/>
      <c r="Z2711" s="49"/>
      <c r="AA2711" s="49"/>
    </row>
    <row r="2712" spans="1:27" x14ac:dyDescent="0.3">
      <c r="A2712" s="47"/>
      <c r="B2712" s="47"/>
      <c r="R2712" s="47"/>
      <c r="X2712" s="49"/>
      <c r="Y2712" s="49"/>
      <c r="Z2712" s="49"/>
      <c r="AA2712" s="49"/>
    </row>
    <row r="2713" spans="1:27" x14ac:dyDescent="0.3">
      <c r="A2713" s="47"/>
      <c r="B2713" s="47"/>
      <c r="R2713" s="47"/>
      <c r="X2713" s="49"/>
      <c r="Y2713" s="49"/>
      <c r="Z2713" s="49"/>
      <c r="AA2713" s="49"/>
    </row>
    <row r="2714" spans="1:27" x14ac:dyDescent="0.3">
      <c r="A2714" s="47"/>
      <c r="B2714" s="47"/>
      <c r="R2714" s="47"/>
      <c r="X2714" s="49"/>
      <c r="Y2714" s="49"/>
      <c r="Z2714" s="49"/>
      <c r="AA2714" s="49"/>
    </row>
    <row r="2715" spans="1:27" x14ac:dyDescent="0.3">
      <c r="A2715" s="47"/>
      <c r="B2715" s="47"/>
      <c r="R2715" s="47"/>
      <c r="X2715" s="49"/>
      <c r="Y2715" s="49"/>
      <c r="Z2715" s="49"/>
      <c r="AA2715" s="49"/>
    </row>
    <row r="2716" spans="1:27" x14ac:dyDescent="0.3">
      <c r="A2716" s="47"/>
      <c r="B2716" s="47"/>
      <c r="R2716" s="47"/>
      <c r="X2716" s="49"/>
      <c r="Y2716" s="49"/>
      <c r="Z2716" s="49"/>
      <c r="AA2716" s="49"/>
    </row>
    <row r="2717" spans="1:27" x14ac:dyDescent="0.3">
      <c r="A2717" s="47"/>
      <c r="B2717" s="47"/>
      <c r="R2717" s="47"/>
      <c r="X2717" s="49"/>
      <c r="Y2717" s="49"/>
      <c r="Z2717" s="49"/>
      <c r="AA2717" s="49"/>
    </row>
    <row r="2718" spans="1:27" x14ac:dyDescent="0.3">
      <c r="A2718" s="47"/>
      <c r="B2718" s="47"/>
      <c r="R2718" s="47"/>
      <c r="X2718" s="49"/>
      <c r="Y2718" s="49"/>
      <c r="Z2718" s="49"/>
      <c r="AA2718" s="49"/>
    </row>
    <row r="2719" spans="1:27" x14ac:dyDescent="0.3">
      <c r="A2719" s="47"/>
      <c r="B2719" s="47"/>
      <c r="R2719" s="47"/>
      <c r="X2719" s="49"/>
      <c r="Y2719" s="49"/>
      <c r="Z2719" s="49"/>
      <c r="AA2719" s="49"/>
    </row>
    <row r="2720" spans="1:27" x14ac:dyDescent="0.3">
      <c r="A2720" s="47"/>
      <c r="B2720" s="47"/>
      <c r="R2720" s="47"/>
      <c r="X2720" s="49"/>
      <c r="Y2720" s="49"/>
      <c r="Z2720" s="49"/>
      <c r="AA2720" s="49"/>
    </row>
    <row r="2721" spans="1:27" x14ac:dyDescent="0.3">
      <c r="A2721" s="47"/>
      <c r="B2721" s="47"/>
      <c r="R2721" s="47"/>
      <c r="X2721" s="49"/>
      <c r="Y2721" s="49"/>
      <c r="Z2721" s="49"/>
      <c r="AA2721" s="49"/>
    </row>
    <row r="2722" spans="1:27" x14ac:dyDescent="0.3">
      <c r="A2722" s="47"/>
      <c r="B2722" s="47"/>
      <c r="R2722" s="47"/>
      <c r="X2722" s="49"/>
      <c r="Y2722" s="49"/>
      <c r="Z2722" s="49"/>
      <c r="AA2722" s="49"/>
    </row>
    <row r="2723" spans="1:27" x14ac:dyDescent="0.3">
      <c r="A2723" s="47"/>
      <c r="B2723" s="47"/>
      <c r="R2723" s="47"/>
      <c r="X2723" s="49"/>
      <c r="Y2723" s="49"/>
      <c r="Z2723" s="49"/>
      <c r="AA2723" s="49"/>
    </row>
    <row r="2724" spans="1:27" x14ac:dyDescent="0.3">
      <c r="A2724" s="47"/>
      <c r="B2724" s="47"/>
      <c r="R2724" s="47"/>
      <c r="X2724" s="49"/>
      <c r="Y2724" s="49"/>
      <c r="Z2724" s="49"/>
      <c r="AA2724" s="49"/>
    </row>
    <row r="2725" spans="1:27" x14ac:dyDescent="0.3">
      <c r="A2725" s="47"/>
      <c r="B2725" s="47"/>
      <c r="R2725" s="47"/>
      <c r="X2725" s="49"/>
      <c r="Y2725" s="49"/>
      <c r="Z2725" s="49"/>
      <c r="AA2725" s="49"/>
    </row>
    <row r="2726" spans="1:27" x14ac:dyDescent="0.3">
      <c r="A2726" s="47"/>
      <c r="B2726" s="47"/>
      <c r="R2726" s="47"/>
      <c r="X2726" s="49"/>
      <c r="Y2726" s="49"/>
      <c r="Z2726" s="49"/>
      <c r="AA2726" s="49"/>
    </row>
    <row r="2727" spans="1:27" x14ac:dyDescent="0.3">
      <c r="A2727" s="47"/>
      <c r="B2727" s="47"/>
      <c r="R2727" s="47"/>
      <c r="X2727" s="49"/>
      <c r="Y2727" s="49"/>
      <c r="Z2727" s="49"/>
      <c r="AA2727" s="49"/>
    </row>
    <row r="2728" spans="1:27" x14ac:dyDescent="0.3">
      <c r="A2728" s="47"/>
      <c r="B2728" s="47"/>
      <c r="R2728" s="47"/>
      <c r="X2728" s="49"/>
      <c r="Y2728" s="49"/>
      <c r="Z2728" s="49"/>
      <c r="AA2728" s="49"/>
    </row>
    <row r="2729" spans="1:27" x14ac:dyDescent="0.3">
      <c r="A2729" s="47"/>
      <c r="B2729" s="47"/>
      <c r="R2729" s="47"/>
      <c r="X2729" s="49"/>
      <c r="Y2729" s="49"/>
      <c r="Z2729" s="49"/>
      <c r="AA2729" s="49"/>
    </row>
    <row r="2730" spans="1:27" x14ac:dyDescent="0.3">
      <c r="A2730" s="47"/>
      <c r="B2730" s="47"/>
      <c r="R2730" s="47"/>
      <c r="X2730" s="49"/>
      <c r="Y2730" s="49"/>
      <c r="Z2730" s="49"/>
      <c r="AA2730" s="49"/>
    </row>
    <row r="2731" spans="1:27" x14ac:dyDescent="0.3">
      <c r="A2731" s="47"/>
      <c r="B2731" s="47"/>
      <c r="R2731" s="47"/>
      <c r="X2731" s="49"/>
      <c r="Y2731" s="49"/>
      <c r="Z2731" s="49"/>
      <c r="AA2731" s="49"/>
    </row>
    <row r="2732" spans="1:27" x14ac:dyDescent="0.3">
      <c r="A2732" s="47"/>
      <c r="B2732" s="47"/>
      <c r="R2732" s="47"/>
      <c r="X2732" s="49"/>
      <c r="Y2732" s="49"/>
      <c r="Z2732" s="49"/>
      <c r="AA2732" s="49"/>
    </row>
    <row r="2733" spans="1:27" x14ac:dyDescent="0.3">
      <c r="A2733" s="47"/>
      <c r="B2733" s="47"/>
      <c r="R2733" s="47"/>
      <c r="X2733" s="49"/>
      <c r="Y2733" s="49"/>
      <c r="Z2733" s="49"/>
      <c r="AA2733" s="49"/>
    </row>
    <row r="2734" spans="1:27" x14ac:dyDescent="0.3">
      <c r="A2734" s="47"/>
      <c r="B2734" s="47"/>
      <c r="R2734" s="47"/>
      <c r="X2734" s="49"/>
      <c r="Y2734" s="49"/>
      <c r="Z2734" s="49"/>
      <c r="AA2734" s="49"/>
    </row>
    <row r="2735" spans="1:27" x14ac:dyDescent="0.3">
      <c r="A2735" s="47"/>
      <c r="B2735" s="47"/>
      <c r="R2735" s="47"/>
      <c r="X2735" s="49"/>
      <c r="Y2735" s="49"/>
      <c r="Z2735" s="49"/>
      <c r="AA2735" s="49"/>
    </row>
    <row r="2736" spans="1:27" x14ac:dyDescent="0.3">
      <c r="A2736" s="47"/>
      <c r="B2736" s="47"/>
      <c r="R2736" s="47"/>
      <c r="X2736" s="49"/>
      <c r="Y2736" s="49"/>
      <c r="Z2736" s="49"/>
      <c r="AA2736" s="49"/>
    </row>
    <row r="2737" spans="1:27" x14ac:dyDescent="0.3">
      <c r="A2737" s="47"/>
      <c r="B2737" s="47"/>
      <c r="R2737" s="47"/>
      <c r="X2737" s="49"/>
      <c r="Y2737" s="49"/>
      <c r="Z2737" s="49"/>
      <c r="AA2737" s="49"/>
    </row>
    <row r="2738" spans="1:27" x14ac:dyDescent="0.3">
      <c r="A2738" s="47"/>
      <c r="B2738" s="47"/>
      <c r="R2738" s="47"/>
      <c r="X2738" s="49"/>
      <c r="Y2738" s="49"/>
      <c r="Z2738" s="49"/>
      <c r="AA2738" s="49"/>
    </row>
    <row r="2739" spans="1:27" x14ac:dyDescent="0.3">
      <c r="A2739" s="47"/>
      <c r="B2739" s="47"/>
      <c r="R2739" s="47"/>
      <c r="X2739" s="49"/>
      <c r="Y2739" s="49"/>
      <c r="Z2739" s="49"/>
      <c r="AA2739" s="49"/>
    </row>
    <row r="2740" spans="1:27" x14ac:dyDescent="0.3">
      <c r="A2740" s="47"/>
      <c r="B2740" s="47"/>
      <c r="R2740" s="47"/>
      <c r="X2740" s="49"/>
      <c r="Y2740" s="49"/>
      <c r="Z2740" s="49"/>
      <c r="AA2740" s="49"/>
    </row>
    <row r="2741" spans="1:27" x14ac:dyDescent="0.3">
      <c r="A2741" s="47"/>
      <c r="B2741" s="47"/>
      <c r="R2741" s="47"/>
      <c r="X2741" s="49"/>
      <c r="Y2741" s="49"/>
      <c r="Z2741" s="49"/>
      <c r="AA2741" s="49"/>
    </row>
    <row r="2742" spans="1:27" x14ac:dyDescent="0.3">
      <c r="A2742" s="47"/>
      <c r="B2742" s="47"/>
      <c r="R2742" s="47"/>
      <c r="X2742" s="49"/>
      <c r="Y2742" s="49"/>
      <c r="Z2742" s="49"/>
      <c r="AA2742" s="49"/>
    </row>
    <row r="2743" spans="1:27" x14ac:dyDescent="0.3">
      <c r="A2743" s="47"/>
      <c r="B2743" s="47"/>
      <c r="R2743" s="47"/>
      <c r="X2743" s="49"/>
      <c r="Y2743" s="49"/>
      <c r="Z2743" s="49"/>
      <c r="AA2743" s="49"/>
    </row>
    <row r="2744" spans="1:27" x14ac:dyDescent="0.3">
      <c r="A2744" s="47"/>
      <c r="B2744" s="47"/>
      <c r="R2744" s="47"/>
      <c r="X2744" s="49"/>
      <c r="Y2744" s="49"/>
      <c r="Z2744" s="49"/>
      <c r="AA2744" s="49"/>
    </row>
    <row r="2745" spans="1:27" x14ac:dyDescent="0.3">
      <c r="A2745" s="47"/>
      <c r="B2745" s="47"/>
      <c r="R2745" s="47"/>
      <c r="X2745" s="49"/>
      <c r="Y2745" s="49"/>
      <c r="Z2745" s="49"/>
      <c r="AA2745" s="49"/>
    </row>
    <row r="2746" spans="1:27" x14ac:dyDescent="0.3">
      <c r="A2746" s="47"/>
      <c r="B2746" s="47"/>
      <c r="R2746" s="47"/>
      <c r="X2746" s="49"/>
      <c r="Y2746" s="49"/>
      <c r="Z2746" s="49"/>
      <c r="AA2746" s="49"/>
    </row>
    <row r="2747" spans="1:27" x14ac:dyDescent="0.3">
      <c r="A2747" s="47"/>
      <c r="B2747" s="47"/>
      <c r="R2747" s="47"/>
      <c r="X2747" s="49"/>
      <c r="Y2747" s="49"/>
      <c r="Z2747" s="49"/>
      <c r="AA2747" s="49"/>
    </row>
    <row r="2748" spans="1:27" x14ac:dyDescent="0.3">
      <c r="A2748" s="47"/>
      <c r="B2748" s="47"/>
      <c r="R2748" s="47"/>
      <c r="X2748" s="49"/>
      <c r="Y2748" s="49"/>
      <c r="Z2748" s="49"/>
      <c r="AA2748" s="49"/>
    </row>
    <row r="2749" spans="1:27" x14ac:dyDescent="0.3">
      <c r="A2749" s="47"/>
      <c r="B2749" s="47"/>
      <c r="R2749" s="47"/>
      <c r="X2749" s="49"/>
      <c r="Y2749" s="49"/>
      <c r="Z2749" s="49"/>
      <c r="AA2749" s="49"/>
    </row>
    <row r="2750" spans="1:27" x14ac:dyDescent="0.3">
      <c r="A2750" s="47"/>
      <c r="B2750" s="47"/>
      <c r="R2750" s="47"/>
      <c r="X2750" s="49"/>
      <c r="Y2750" s="49"/>
      <c r="Z2750" s="49"/>
      <c r="AA2750" s="49"/>
    </row>
    <row r="2751" spans="1:27" x14ac:dyDescent="0.3">
      <c r="A2751" s="47"/>
      <c r="B2751" s="47"/>
      <c r="R2751" s="47"/>
      <c r="X2751" s="49"/>
      <c r="Y2751" s="49"/>
      <c r="Z2751" s="49"/>
      <c r="AA2751" s="49"/>
    </row>
    <row r="2752" spans="1:27" x14ac:dyDescent="0.3">
      <c r="A2752" s="47"/>
      <c r="B2752" s="47"/>
      <c r="R2752" s="47"/>
      <c r="X2752" s="49"/>
      <c r="Y2752" s="49"/>
      <c r="Z2752" s="49"/>
      <c r="AA2752" s="49"/>
    </row>
    <row r="2753" spans="1:27" x14ac:dyDescent="0.3">
      <c r="A2753" s="47"/>
      <c r="B2753" s="47"/>
      <c r="R2753" s="47"/>
      <c r="X2753" s="49"/>
      <c r="Y2753" s="49"/>
      <c r="Z2753" s="49"/>
      <c r="AA2753" s="49"/>
    </row>
    <row r="2754" spans="1:27" x14ac:dyDescent="0.3">
      <c r="A2754" s="47"/>
      <c r="B2754" s="47"/>
      <c r="R2754" s="47"/>
      <c r="X2754" s="49"/>
      <c r="Y2754" s="49"/>
      <c r="Z2754" s="49"/>
      <c r="AA2754" s="49"/>
    </row>
    <row r="2755" spans="1:27" x14ac:dyDescent="0.3">
      <c r="A2755" s="47"/>
      <c r="B2755" s="47"/>
      <c r="R2755" s="47"/>
      <c r="X2755" s="49"/>
      <c r="Y2755" s="49"/>
      <c r="Z2755" s="49"/>
      <c r="AA2755" s="49"/>
    </row>
    <row r="2756" spans="1:27" x14ac:dyDescent="0.3">
      <c r="A2756" s="47"/>
      <c r="B2756" s="47"/>
      <c r="R2756" s="47"/>
      <c r="X2756" s="49"/>
      <c r="Y2756" s="49"/>
      <c r="Z2756" s="49"/>
      <c r="AA2756" s="49"/>
    </row>
    <row r="2757" spans="1:27" x14ac:dyDescent="0.3">
      <c r="A2757" s="47"/>
      <c r="B2757" s="47"/>
      <c r="R2757" s="47"/>
      <c r="X2757" s="49"/>
      <c r="Y2757" s="49"/>
      <c r="Z2757" s="49"/>
      <c r="AA2757" s="49"/>
    </row>
    <row r="2758" spans="1:27" x14ac:dyDescent="0.3">
      <c r="A2758" s="47"/>
      <c r="B2758" s="47"/>
      <c r="R2758" s="47"/>
      <c r="X2758" s="49"/>
      <c r="Y2758" s="49"/>
      <c r="Z2758" s="49"/>
      <c r="AA2758" s="49"/>
    </row>
    <row r="2759" spans="1:27" x14ac:dyDescent="0.3">
      <c r="A2759" s="47"/>
      <c r="B2759" s="47"/>
      <c r="R2759" s="47"/>
      <c r="X2759" s="49"/>
      <c r="Y2759" s="49"/>
      <c r="Z2759" s="49"/>
      <c r="AA2759" s="49"/>
    </row>
    <row r="2760" spans="1:27" x14ac:dyDescent="0.3">
      <c r="A2760" s="47"/>
      <c r="B2760" s="47"/>
      <c r="R2760" s="47"/>
      <c r="X2760" s="49"/>
      <c r="Y2760" s="49"/>
      <c r="Z2760" s="49"/>
      <c r="AA2760" s="49"/>
    </row>
    <row r="2761" spans="1:27" x14ac:dyDescent="0.3">
      <c r="A2761" s="47"/>
      <c r="B2761" s="47"/>
      <c r="R2761" s="47"/>
      <c r="X2761" s="49"/>
      <c r="Y2761" s="49"/>
      <c r="Z2761" s="49"/>
      <c r="AA2761" s="49"/>
    </row>
    <row r="2762" spans="1:27" x14ac:dyDescent="0.3">
      <c r="A2762" s="47"/>
      <c r="B2762" s="47"/>
      <c r="R2762" s="47"/>
      <c r="X2762" s="49"/>
      <c r="Y2762" s="49"/>
      <c r="Z2762" s="49"/>
      <c r="AA2762" s="49"/>
    </row>
    <row r="2763" spans="1:27" x14ac:dyDescent="0.3">
      <c r="A2763" s="47"/>
      <c r="B2763" s="47"/>
      <c r="R2763" s="47"/>
      <c r="X2763" s="49"/>
      <c r="Y2763" s="49"/>
      <c r="Z2763" s="49"/>
      <c r="AA2763" s="49"/>
    </row>
    <row r="2764" spans="1:27" x14ac:dyDescent="0.3">
      <c r="A2764" s="47"/>
      <c r="B2764" s="47"/>
      <c r="R2764" s="47"/>
      <c r="X2764" s="49"/>
      <c r="Y2764" s="49"/>
      <c r="Z2764" s="49"/>
      <c r="AA2764" s="49"/>
    </row>
    <row r="2765" spans="1:27" x14ac:dyDescent="0.3">
      <c r="A2765" s="47"/>
      <c r="B2765" s="47"/>
      <c r="R2765" s="47"/>
      <c r="X2765" s="49"/>
      <c r="Y2765" s="49"/>
      <c r="Z2765" s="49"/>
      <c r="AA2765" s="49"/>
    </row>
    <row r="2766" spans="1:27" x14ac:dyDescent="0.3">
      <c r="A2766" s="47"/>
      <c r="B2766" s="47"/>
      <c r="R2766" s="47"/>
      <c r="X2766" s="49"/>
      <c r="Y2766" s="49"/>
      <c r="Z2766" s="49"/>
      <c r="AA2766" s="49"/>
    </row>
    <row r="2767" spans="1:27" x14ac:dyDescent="0.3">
      <c r="A2767" s="47"/>
      <c r="B2767" s="47"/>
      <c r="R2767" s="47"/>
      <c r="X2767" s="49"/>
      <c r="Y2767" s="49"/>
      <c r="Z2767" s="49"/>
      <c r="AA2767" s="49"/>
    </row>
    <row r="2768" spans="1:27" x14ac:dyDescent="0.3">
      <c r="A2768" s="47"/>
      <c r="B2768" s="47"/>
      <c r="R2768" s="47"/>
      <c r="X2768" s="49"/>
      <c r="Y2768" s="49"/>
      <c r="Z2768" s="49"/>
      <c r="AA2768" s="49"/>
    </row>
    <row r="2769" spans="1:27" x14ac:dyDescent="0.3">
      <c r="A2769" s="47"/>
      <c r="B2769" s="47"/>
      <c r="R2769" s="47"/>
      <c r="X2769" s="49"/>
      <c r="Y2769" s="49"/>
      <c r="Z2769" s="49"/>
      <c r="AA2769" s="49"/>
    </row>
    <row r="2770" spans="1:27" x14ac:dyDescent="0.3">
      <c r="A2770" s="47"/>
      <c r="B2770" s="47"/>
      <c r="R2770" s="47"/>
      <c r="X2770" s="49"/>
      <c r="Y2770" s="49"/>
      <c r="Z2770" s="49"/>
      <c r="AA2770" s="49"/>
    </row>
    <row r="2771" spans="1:27" x14ac:dyDescent="0.3">
      <c r="A2771" s="47"/>
      <c r="B2771" s="47"/>
      <c r="R2771" s="47"/>
      <c r="X2771" s="49"/>
      <c r="Y2771" s="49"/>
      <c r="Z2771" s="49"/>
      <c r="AA2771" s="49"/>
    </row>
    <row r="2772" spans="1:27" x14ac:dyDescent="0.3">
      <c r="A2772" s="47"/>
      <c r="B2772" s="47"/>
      <c r="R2772" s="47"/>
      <c r="X2772" s="49"/>
      <c r="Y2772" s="49"/>
      <c r="Z2772" s="49"/>
      <c r="AA2772" s="49"/>
    </row>
    <row r="2773" spans="1:27" x14ac:dyDescent="0.3">
      <c r="A2773" s="47"/>
      <c r="B2773" s="47"/>
      <c r="R2773" s="47"/>
      <c r="X2773" s="49"/>
      <c r="Y2773" s="49"/>
      <c r="Z2773" s="49"/>
      <c r="AA2773" s="49"/>
    </row>
    <row r="2774" spans="1:27" x14ac:dyDescent="0.3">
      <c r="A2774" s="47"/>
      <c r="B2774" s="47"/>
      <c r="R2774" s="47"/>
      <c r="X2774" s="49"/>
      <c r="Y2774" s="49"/>
      <c r="Z2774" s="49"/>
      <c r="AA2774" s="49"/>
    </row>
    <row r="2775" spans="1:27" x14ac:dyDescent="0.3">
      <c r="A2775" s="47"/>
      <c r="B2775" s="47"/>
      <c r="R2775" s="47"/>
      <c r="X2775" s="49"/>
      <c r="Y2775" s="49"/>
      <c r="Z2775" s="49"/>
      <c r="AA2775" s="49"/>
    </row>
    <row r="2776" spans="1:27" x14ac:dyDescent="0.3">
      <c r="A2776" s="47"/>
      <c r="B2776" s="47"/>
      <c r="R2776" s="47"/>
      <c r="X2776" s="49"/>
      <c r="Y2776" s="49"/>
      <c r="Z2776" s="49"/>
      <c r="AA2776" s="49"/>
    </row>
    <row r="2777" spans="1:27" x14ac:dyDescent="0.3">
      <c r="A2777" s="47"/>
      <c r="B2777" s="47"/>
      <c r="R2777" s="47"/>
      <c r="X2777" s="49"/>
      <c r="Y2777" s="49"/>
      <c r="Z2777" s="49"/>
      <c r="AA2777" s="49"/>
    </row>
    <row r="2778" spans="1:27" x14ac:dyDescent="0.3">
      <c r="A2778" s="47"/>
      <c r="B2778" s="47"/>
      <c r="R2778" s="47"/>
      <c r="X2778" s="49"/>
      <c r="Y2778" s="49"/>
      <c r="Z2778" s="49"/>
      <c r="AA2778" s="49"/>
    </row>
    <row r="2779" spans="1:27" x14ac:dyDescent="0.3">
      <c r="A2779" s="47"/>
      <c r="B2779" s="47"/>
      <c r="R2779" s="47"/>
      <c r="X2779" s="49"/>
      <c r="Y2779" s="49"/>
      <c r="Z2779" s="49"/>
      <c r="AA2779" s="49"/>
    </row>
    <row r="2780" spans="1:27" x14ac:dyDescent="0.3">
      <c r="A2780" s="47"/>
      <c r="B2780" s="47"/>
      <c r="R2780" s="47"/>
      <c r="X2780" s="49"/>
      <c r="Y2780" s="49"/>
      <c r="Z2780" s="49"/>
      <c r="AA2780" s="49"/>
    </row>
    <row r="2781" spans="1:27" x14ac:dyDescent="0.3">
      <c r="A2781" s="47"/>
      <c r="B2781" s="47"/>
      <c r="R2781" s="47"/>
      <c r="X2781" s="49"/>
      <c r="Y2781" s="49"/>
      <c r="Z2781" s="49"/>
      <c r="AA2781" s="49"/>
    </row>
    <row r="2782" spans="1:27" x14ac:dyDescent="0.3">
      <c r="A2782" s="47"/>
      <c r="B2782" s="47"/>
      <c r="R2782" s="47"/>
      <c r="X2782" s="49"/>
      <c r="Y2782" s="49"/>
      <c r="Z2782" s="49"/>
      <c r="AA2782" s="49"/>
    </row>
    <row r="2783" spans="1:27" x14ac:dyDescent="0.3">
      <c r="A2783" s="47"/>
      <c r="B2783" s="47"/>
      <c r="R2783" s="47"/>
      <c r="X2783" s="49"/>
      <c r="Y2783" s="49"/>
      <c r="Z2783" s="49"/>
      <c r="AA2783" s="49"/>
    </row>
    <row r="2784" spans="1:27" x14ac:dyDescent="0.3">
      <c r="A2784" s="47"/>
      <c r="B2784" s="47"/>
      <c r="R2784" s="47"/>
      <c r="X2784" s="49"/>
      <c r="Y2784" s="49"/>
      <c r="Z2784" s="49"/>
      <c r="AA2784" s="49"/>
    </row>
    <row r="2785" spans="1:27" x14ac:dyDescent="0.3">
      <c r="A2785" s="47"/>
      <c r="B2785" s="47"/>
      <c r="R2785" s="47"/>
      <c r="X2785" s="49"/>
      <c r="Y2785" s="49"/>
      <c r="Z2785" s="49"/>
      <c r="AA2785" s="49"/>
    </row>
    <row r="2786" spans="1:27" x14ac:dyDescent="0.3">
      <c r="A2786" s="47"/>
      <c r="B2786" s="47"/>
      <c r="R2786" s="47"/>
      <c r="X2786" s="49"/>
      <c r="Y2786" s="49"/>
      <c r="Z2786" s="49"/>
      <c r="AA2786" s="49"/>
    </row>
    <row r="2787" spans="1:27" x14ac:dyDescent="0.3">
      <c r="A2787" s="47"/>
      <c r="B2787" s="47"/>
      <c r="R2787" s="47"/>
      <c r="X2787" s="49"/>
      <c r="Y2787" s="49"/>
      <c r="Z2787" s="49"/>
      <c r="AA2787" s="49"/>
    </row>
    <row r="2788" spans="1:27" x14ac:dyDescent="0.3">
      <c r="A2788" s="47"/>
      <c r="B2788" s="47"/>
      <c r="R2788" s="47"/>
      <c r="X2788" s="49"/>
      <c r="Y2788" s="49"/>
      <c r="Z2788" s="49"/>
      <c r="AA2788" s="49"/>
    </row>
    <row r="2789" spans="1:27" x14ac:dyDescent="0.3">
      <c r="A2789" s="47"/>
      <c r="B2789" s="47"/>
      <c r="R2789" s="47"/>
      <c r="X2789" s="49"/>
      <c r="Y2789" s="49"/>
      <c r="Z2789" s="49"/>
      <c r="AA2789" s="49"/>
    </row>
    <row r="2790" spans="1:27" x14ac:dyDescent="0.3">
      <c r="A2790" s="47"/>
      <c r="B2790" s="47"/>
      <c r="R2790" s="47"/>
      <c r="X2790" s="49"/>
      <c r="Y2790" s="49"/>
      <c r="Z2790" s="49"/>
      <c r="AA2790" s="49"/>
    </row>
    <row r="2791" spans="1:27" x14ac:dyDescent="0.3">
      <c r="A2791" s="47"/>
      <c r="B2791" s="47"/>
      <c r="R2791" s="47"/>
      <c r="X2791" s="49"/>
      <c r="Y2791" s="49"/>
      <c r="Z2791" s="49"/>
      <c r="AA2791" s="49"/>
    </row>
    <row r="2792" spans="1:27" x14ac:dyDescent="0.3">
      <c r="A2792" s="47"/>
      <c r="B2792" s="47"/>
      <c r="R2792" s="47"/>
      <c r="X2792" s="49"/>
      <c r="Y2792" s="49"/>
      <c r="Z2792" s="49"/>
      <c r="AA2792" s="49"/>
    </row>
    <row r="2793" spans="1:27" x14ac:dyDescent="0.3">
      <c r="A2793" s="47"/>
      <c r="B2793" s="47"/>
      <c r="R2793" s="47"/>
      <c r="X2793" s="49"/>
      <c r="Y2793" s="49"/>
      <c r="Z2793" s="49"/>
      <c r="AA2793" s="49"/>
    </row>
    <row r="2794" spans="1:27" x14ac:dyDescent="0.3">
      <c r="A2794" s="47"/>
      <c r="B2794" s="47"/>
      <c r="R2794" s="47"/>
      <c r="X2794" s="49"/>
      <c r="Y2794" s="49"/>
      <c r="Z2794" s="49"/>
      <c r="AA2794" s="49"/>
    </row>
    <row r="2795" spans="1:27" x14ac:dyDescent="0.3">
      <c r="A2795" s="47"/>
      <c r="B2795" s="47"/>
      <c r="R2795" s="47"/>
      <c r="X2795" s="49"/>
      <c r="Y2795" s="49"/>
      <c r="Z2795" s="49"/>
      <c r="AA2795" s="49"/>
    </row>
    <row r="2796" spans="1:27" x14ac:dyDescent="0.3">
      <c r="A2796" s="47"/>
      <c r="B2796" s="47"/>
      <c r="R2796" s="47"/>
      <c r="X2796" s="49"/>
      <c r="Y2796" s="49"/>
      <c r="Z2796" s="49"/>
      <c r="AA2796" s="49"/>
    </row>
    <row r="2797" spans="1:27" x14ac:dyDescent="0.3">
      <c r="A2797" s="47"/>
      <c r="B2797" s="47"/>
      <c r="R2797" s="47"/>
      <c r="X2797" s="49"/>
      <c r="Y2797" s="49"/>
      <c r="Z2797" s="49"/>
      <c r="AA2797" s="49"/>
    </row>
    <row r="2798" spans="1:27" x14ac:dyDescent="0.3">
      <c r="A2798" s="47"/>
      <c r="B2798" s="47"/>
      <c r="R2798" s="47"/>
      <c r="X2798" s="49"/>
      <c r="Y2798" s="49"/>
      <c r="Z2798" s="49"/>
      <c r="AA2798" s="49"/>
    </row>
    <row r="2799" spans="1:27" x14ac:dyDescent="0.3">
      <c r="A2799" s="47"/>
      <c r="B2799" s="47"/>
      <c r="R2799" s="47"/>
      <c r="X2799" s="49"/>
      <c r="Y2799" s="49"/>
      <c r="Z2799" s="49"/>
      <c r="AA2799" s="49"/>
    </row>
    <row r="2800" spans="1:27" x14ac:dyDescent="0.3">
      <c r="A2800" s="47"/>
      <c r="B2800" s="47"/>
      <c r="R2800" s="47"/>
      <c r="X2800" s="49"/>
      <c r="Y2800" s="49"/>
      <c r="Z2800" s="49"/>
      <c r="AA2800" s="49"/>
    </row>
    <row r="2801" spans="1:27" x14ac:dyDescent="0.3">
      <c r="A2801" s="47"/>
      <c r="B2801" s="47"/>
      <c r="R2801" s="47"/>
      <c r="X2801" s="49"/>
      <c r="Y2801" s="49"/>
      <c r="Z2801" s="49"/>
      <c r="AA2801" s="49"/>
    </row>
    <row r="2802" spans="1:27" x14ac:dyDescent="0.3">
      <c r="A2802" s="47"/>
      <c r="B2802" s="47"/>
      <c r="R2802" s="47"/>
      <c r="X2802" s="49"/>
      <c r="Y2802" s="49"/>
      <c r="Z2802" s="49"/>
      <c r="AA2802" s="49"/>
    </row>
    <row r="2803" spans="1:27" x14ac:dyDescent="0.3">
      <c r="A2803" s="47"/>
      <c r="B2803" s="47"/>
      <c r="R2803" s="47"/>
      <c r="X2803" s="49"/>
      <c r="Y2803" s="49"/>
      <c r="Z2803" s="49"/>
      <c r="AA2803" s="49"/>
    </row>
    <row r="2804" spans="1:27" x14ac:dyDescent="0.3">
      <c r="A2804" s="47"/>
      <c r="B2804" s="47"/>
      <c r="R2804" s="47"/>
      <c r="X2804" s="49"/>
      <c r="Y2804" s="49"/>
      <c r="Z2804" s="49"/>
      <c r="AA2804" s="49"/>
    </row>
    <row r="2805" spans="1:27" x14ac:dyDescent="0.3">
      <c r="A2805" s="47"/>
      <c r="B2805" s="47"/>
      <c r="R2805" s="47"/>
      <c r="X2805" s="49"/>
      <c r="Y2805" s="49"/>
      <c r="Z2805" s="49"/>
      <c r="AA2805" s="49"/>
    </row>
    <row r="2806" spans="1:27" x14ac:dyDescent="0.3">
      <c r="A2806" s="47"/>
      <c r="B2806" s="47"/>
      <c r="R2806" s="47"/>
      <c r="X2806" s="49"/>
      <c r="Y2806" s="49"/>
      <c r="Z2806" s="49"/>
      <c r="AA2806" s="49"/>
    </row>
    <row r="2807" spans="1:27" x14ac:dyDescent="0.3">
      <c r="A2807" s="47"/>
      <c r="B2807" s="47"/>
      <c r="R2807" s="47"/>
      <c r="X2807" s="49"/>
      <c r="Y2807" s="49"/>
      <c r="Z2807" s="49"/>
      <c r="AA2807" s="49"/>
    </row>
    <row r="2808" spans="1:27" x14ac:dyDescent="0.3">
      <c r="A2808" s="47"/>
      <c r="B2808" s="47"/>
      <c r="R2808" s="47"/>
      <c r="X2808" s="49"/>
      <c r="Y2808" s="49"/>
      <c r="Z2808" s="49"/>
      <c r="AA2808" s="49"/>
    </row>
    <row r="2809" spans="1:27" x14ac:dyDescent="0.3">
      <c r="A2809" s="47"/>
      <c r="B2809" s="47"/>
      <c r="R2809" s="47"/>
      <c r="X2809" s="49"/>
      <c r="Y2809" s="49"/>
      <c r="Z2809" s="49"/>
      <c r="AA2809" s="49"/>
    </row>
    <row r="2810" spans="1:27" x14ac:dyDescent="0.3">
      <c r="A2810" s="47"/>
      <c r="B2810" s="47"/>
      <c r="R2810" s="47"/>
      <c r="X2810" s="49"/>
      <c r="Y2810" s="49"/>
      <c r="Z2810" s="49"/>
      <c r="AA2810" s="49"/>
    </row>
    <row r="2811" spans="1:27" x14ac:dyDescent="0.3">
      <c r="A2811" s="47"/>
      <c r="B2811" s="47"/>
      <c r="R2811" s="47"/>
      <c r="X2811" s="49"/>
      <c r="Y2811" s="49"/>
      <c r="Z2811" s="49"/>
      <c r="AA2811" s="49"/>
    </row>
    <row r="2812" spans="1:27" x14ac:dyDescent="0.3">
      <c r="A2812" s="47"/>
      <c r="B2812" s="47"/>
      <c r="R2812" s="47"/>
      <c r="X2812" s="49"/>
      <c r="Y2812" s="49"/>
      <c r="Z2812" s="49"/>
      <c r="AA2812" s="49"/>
    </row>
    <row r="2813" spans="1:27" x14ac:dyDescent="0.3">
      <c r="A2813" s="47"/>
      <c r="B2813" s="47"/>
      <c r="R2813" s="47"/>
      <c r="X2813" s="49"/>
      <c r="Y2813" s="49"/>
      <c r="Z2813" s="49"/>
      <c r="AA2813" s="49"/>
    </row>
    <row r="2814" spans="1:27" x14ac:dyDescent="0.3">
      <c r="A2814" s="47"/>
      <c r="B2814" s="47"/>
      <c r="R2814" s="47"/>
      <c r="X2814" s="49"/>
      <c r="Y2814" s="49"/>
      <c r="Z2814" s="49"/>
      <c r="AA2814" s="49"/>
    </row>
    <row r="2815" spans="1:27" x14ac:dyDescent="0.3">
      <c r="A2815" s="47"/>
      <c r="B2815" s="47"/>
      <c r="R2815" s="47"/>
      <c r="X2815" s="49"/>
      <c r="Y2815" s="49"/>
      <c r="Z2815" s="49"/>
      <c r="AA2815" s="49"/>
    </row>
    <row r="2816" spans="1:27" x14ac:dyDescent="0.3">
      <c r="A2816" s="47"/>
      <c r="B2816" s="47"/>
      <c r="R2816" s="47"/>
      <c r="X2816" s="49"/>
      <c r="Y2816" s="49"/>
      <c r="Z2816" s="49"/>
      <c r="AA2816" s="49"/>
    </row>
    <row r="2817" spans="1:27" x14ac:dyDescent="0.3">
      <c r="A2817" s="47"/>
      <c r="B2817" s="47"/>
      <c r="R2817" s="47"/>
      <c r="X2817" s="49"/>
      <c r="Y2817" s="49"/>
      <c r="Z2817" s="49"/>
      <c r="AA2817" s="49"/>
    </row>
    <row r="2818" spans="1:27" x14ac:dyDescent="0.3">
      <c r="A2818" s="47"/>
      <c r="B2818" s="47"/>
      <c r="R2818" s="47"/>
      <c r="X2818" s="49"/>
      <c r="Y2818" s="49"/>
      <c r="Z2818" s="49"/>
      <c r="AA2818" s="49"/>
    </row>
    <row r="2819" spans="1:27" x14ac:dyDescent="0.3">
      <c r="A2819" s="47"/>
      <c r="B2819" s="47"/>
      <c r="R2819" s="47"/>
      <c r="X2819" s="49"/>
      <c r="Y2819" s="49"/>
      <c r="Z2819" s="49"/>
      <c r="AA2819" s="49"/>
    </row>
    <row r="2820" spans="1:27" x14ac:dyDescent="0.3">
      <c r="A2820" s="47"/>
      <c r="B2820" s="47"/>
      <c r="R2820" s="47"/>
      <c r="X2820" s="49"/>
      <c r="Y2820" s="49"/>
      <c r="Z2820" s="49"/>
      <c r="AA2820" s="49"/>
    </row>
    <row r="2821" spans="1:27" x14ac:dyDescent="0.3">
      <c r="A2821" s="47"/>
      <c r="B2821" s="47"/>
      <c r="R2821" s="47"/>
      <c r="X2821" s="49"/>
      <c r="Y2821" s="49"/>
      <c r="Z2821" s="49"/>
      <c r="AA2821" s="49"/>
    </row>
    <row r="2822" spans="1:27" x14ac:dyDescent="0.3">
      <c r="A2822" s="47"/>
      <c r="B2822" s="47"/>
      <c r="R2822" s="47"/>
      <c r="X2822" s="49"/>
      <c r="Y2822" s="49"/>
      <c r="Z2822" s="49"/>
      <c r="AA2822" s="49"/>
    </row>
    <row r="2823" spans="1:27" x14ac:dyDescent="0.3">
      <c r="A2823" s="47"/>
      <c r="B2823" s="47"/>
      <c r="R2823" s="47"/>
      <c r="X2823" s="49"/>
      <c r="Y2823" s="49"/>
      <c r="Z2823" s="49"/>
      <c r="AA2823" s="49"/>
    </row>
    <row r="2824" spans="1:27" x14ac:dyDescent="0.3">
      <c r="A2824" s="47"/>
      <c r="B2824" s="47"/>
      <c r="R2824" s="47"/>
      <c r="X2824" s="49"/>
      <c r="Y2824" s="49"/>
      <c r="Z2824" s="49"/>
      <c r="AA2824" s="49"/>
    </row>
    <row r="2825" spans="1:27" x14ac:dyDescent="0.3">
      <c r="A2825" s="47"/>
      <c r="B2825" s="47"/>
      <c r="R2825" s="47"/>
      <c r="X2825" s="49"/>
      <c r="Y2825" s="49"/>
      <c r="Z2825" s="49"/>
      <c r="AA2825" s="49"/>
    </row>
    <row r="2826" spans="1:27" x14ac:dyDescent="0.3">
      <c r="A2826" s="47"/>
      <c r="B2826" s="47"/>
      <c r="R2826" s="47"/>
      <c r="X2826" s="49"/>
      <c r="Y2826" s="49"/>
      <c r="Z2826" s="49"/>
      <c r="AA2826" s="49"/>
    </row>
    <row r="2827" spans="1:27" x14ac:dyDescent="0.3">
      <c r="A2827" s="47"/>
      <c r="B2827" s="47"/>
      <c r="R2827" s="47"/>
      <c r="X2827" s="49"/>
      <c r="Y2827" s="49"/>
      <c r="Z2827" s="49"/>
      <c r="AA2827" s="49"/>
    </row>
    <row r="2828" spans="1:27" x14ac:dyDescent="0.3">
      <c r="A2828" s="47"/>
      <c r="B2828" s="47"/>
      <c r="R2828" s="47"/>
      <c r="X2828" s="49"/>
      <c r="Y2828" s="49"/>
      <c r="Z2828" s="49"/>
      <c r="AA2828" s="49"/>
    </row>
    <row r="2829" spans="1:27" x14ac:dyDescent="0.3">
      <c r="A2829" s="47"/>
      <c r="B2829" s="47"/>
      <c r="R2829" s="47"/>
      <c r="X2829" s="49"/>
      <c r="Y2829" s="49"/>
      <c r="Z2829" s="49"/>
      <c r="AA2829" s="49"/>
    </row>
    <row r="2830" spans="1:27" x14ac:dyDescent="0.3">
      <c r="A2830" s="47"/>
      <c r="B2830" s="47"/>
      <c r="R2830" s="47"/>
      <c r="X2830" s="49"/>
      <c r="Y2830" s="49"/>
      <c r="Z2830" s="49"/>
      <c r="AA2830" s="49"/>
    </row>
    <row r="2831" spans="1:27" x14ac:dyDescent="0.3">
      <c r="A2831" s="47"/>
      <c r="B2831" s="47"/>
      <c r="R2831" s="47"/>
      <c r="X2831" s="49"/>
      <c r="Y2831" s="49"/>
      <c r="Z2831" s="49"/>
      <c r="AA2831" s="49"/>
    </row>
    <row r="2832" spans="1:27" x14ac:dyDescent="0.3">
      <c r="A2832" s="47"/>
      <c r="B2832" s="47"/>
      <c r="R2832" s="47"/>
      <c r="X2832" s="49"/>
      <c r="Y2832" s="49"/>
      <c r="Z2832" s="49"/>
      <c r="AA2832" s="49"/>
    </row>
    <row r="2833" spans="1:27" x14ac:dyDescent="0.3">
      <c r="A2833" s="47"/>
      <c r="B2833" s="47"/>
      <c r="R2833" s="47"/>
      <c r="X2833" s="49"/>
      <c r="Y2833" s="49"/>
      <c r="Z2833" s="49"/>
      <c r="AA2833" s="49"/>
    </row>
    <row r="2834" spans="1:27" x14ac:dyDescent="0.3">
      <c r="A2834" s="47"/>
      <c r="B2834" s="47"/>
      <c r="R2834" s="47"/>
      <c r="X2834" s="49"/>
      <c r="Y2834" s="49"/>
      <c r="Z2834" s="49"/>
      <c r="AA2834" s="49"/>
    </row>
    <row r="2835" spans="1:27" x14ac:dyDescent="0.3">
      <c r="A2835" s="47"/>
      <c r="B2835" s="47"/>
      <c r="R2835" s="47"/>
      <c r="X2835" s="49"/>
      <c r="Y2835" s="49"/>
      <c r="Z2835" s="49"/>
      <c r="AA2835" s="49"/>
    </row>
    <row r="2836" spans="1:27" x14ac:dyDescent="0.3">
      <c r="A2836" s="47"/>
      <c r="B2836" s="47"/>
      <c r="R2836" s="47"/>
      <c r="X2836" s="49"/>
      <c r="Y2836" s="49"/>
      <c r="Z2836" s="49"/>
      <c r="AA2836" s="49"/>
    </row>
    <row r="2837" spans="1:27" x14ac:dyDescent="0.3">
      <c r="A2837" s="47"/>
      <c r="B2837" s="47"/>
      <c r="R2837" s="47"/>
      <c r="X2837" s="49"/>
      <c r="Y2837" s="49"/>
      <c r="Z2837" s="49"/>
      <c r="AA2837" s="49"/>
    </row>
    <row r="2838" spans="1:27" x14ac:dyDescent="0.3">
      <c r="A2838" s="47"/>
      <c r="B2838" s="47"/>
      <c r="R2838" s="47"/>
      <c r="X2838" s="49"/>
      <c r="Y2838" s="49"/>
      <c r="Z2838" s="49"/>
      <c r="AA2838" s="49"/>
    </row>
    <row r="2839" spans="1:27" x14ac:dyDescent="0.3">
      <c r="A2839" s="47"/>
      <c r="B2839" s="47"/>
      <c r="R2839" s="47"/>
      <c r="X2839" s="49"/>
      <c r="Y2839" s="49"/>
      <c r="Z2839" s="49"/>
      <c r="AA2839" s="49"/>
    </row>
    <row r="2840" spans="1:27" x14ac:dyDescent="0.3">
      <c r="A2840" s="47"/>
      <c r="B2840" s="47"/>
      <c r="R2840" s="47"/>
      <c r="X2840" s="49"/>
      <c r="Y2840" s="49"/>
      <c r="Z2840" s="49"/>
      <c r="AA2840" s="49"/>
    </row>
    <row r="2841" spans="1:27" x14ac:dyDescent="0.3">
      <c r="A2841" s="47"/>
      <c r="B2841" s="47"/>
      <c r="R2841" s="47"/>
      <c r="X2841" s="49"/>
      <c r="Y2841" s="49"/>
      <c r="Z2841" s="49"/>
      <c r="AA2841" s="49"/>
    </row>
    <row r="2842" spans="1:27" x14ac:dyDescent="0.3">
      <c r="A2842" s="47"/>
      <c r="B2842" s="47"/>
      <c r="R2842" s="47"/>
      <c r="X2842" s="49"/>
      <c r="Y2842" s="49"/>
      <c r="Z2842" s="49"/>
      <c r="AA2842" s="49"/>
    </row>
    <row r="2843" spans="1:27" x14ac:dyDescent="0.3">
      <c r="A2843" s="47"/>
      <c r="B2843" s="47"/>
      <c r="R2843" s="47"/>
      <c r="X2843" s="49"/>
      <c r="Y2843" s="49"/>
      <c r="Z2843" s="49"/>
      <c r="AA2843" s="49"/>
    </row>
    <row r="2844" spans="1:27" x14ac:dyDescent="0.3">
      <c r="A2844" s="47"/>
      <c r="B2844" s="47"/>
      <c r="R2844" s="47"/>
      <c r="X2844" s="49"/>
      <c r="Y2844" s="49"/>
      <c r="Z2844" s="49"/>
      <c r="AA2844" s="49"/>
    </row>
    <row r="2845" spans="1:27" x14ac:dyDescent="0.3">
      <c r="A2845" s="47"/>
      <c r="B2845" s="47"/>
      <c r="R2845" s="47"/>
      <c r="X2845" s="49"/>
      <c r="Y2845" s="49"/>
      <c r="Z2845" s="49"/>
      <c r="AA2845" s="49"/>
    </row>
    <row r="2846" spans="1:27" x14ac:dyDescent="0.3">
      <c r="A2846" s="47"/>
      <c r="B2846" s="47"/>
      <c r="R2846" s="47"/>
      <c r="X2846" s="49"/>
      <c r="Y2846" s="49"/>
      <c r="Z2846" s="49"/>
      <c r="AA2846" s="49"/>
    </row>
    <row r="2847" spans="1:27" x14ac:dyDescent="0.3">
      <c r="A2847" s="47"/>
      <c r="B2847" s="47"/>
      <c r="R2847" s="47"/>
      <c r="X2847" s="49"/>
      <c r="Y2847" s="49"/>
      <c r="Z2847" s="49"/>
      <c r="AA2847" s="49"/>
    </row>
    <row r="2848" spans="1:27" x14ac:dyDescent="0.3">
      <c r="A2848" s="47"/>
      <c r="B2848" s="47"/>
      <c r="R2848" s="47"/>
      <c r="X2848" s="49"/>
      <c r="Y2848" s="49"/>
      <c r="Z2848" s="49"/>
      <c r="AA2848" s="49"/>
    </row>
    <row r="2849" spans="1:27" x14ac:dyDescent="0.3">
      <c r="A2849" s="47"/>
      <c r="B2849" s="47"/>
      <c r="R2849" s="47"/>
      <c r="X2849" s="49"/>
      <c r="Y2849" s="49"/>
      <c r="Z2849" s="49"/>
      <c r="AA2849" s="49"/>
    </row>
    <row r="2850" spans="1:27" x14ac:dyDescent="0.3">
      <c r="A2850" s="47"/>
      <c r="B2850" s="47"/>
      <c r="R2850" s="47"/>
      <c r="X2850" s="49"/>
      <c r="Y2850" s="49"/>
      <c r="Z2850" s="49"/>
      <c r="AA2850" s="49"/>
    </row>
    <row r="2851" spans="1:27" x14ac:dyDescent="0.3">
      <c r="A2851" s="47"/>
      <c r="B2851" s="47"/>
      <c r="R2851" s="47"/>
      <c r="X2851" s="49"/>
      <c r="Y2851" s="49"/>
      <c r="Z2851" s="49"/>
      <c r="AA2851" s="49"/>
    </row>
    <row r="2852" spans="1:27" x14ac:dyDescent="0.3">
      <c r="A2852" s="47"/>
      <c r="B2852" s="47"/>
      <c r="R2852" s="47"/>
      <c r="X2852" s="49"/>
      <c r="Y2852" s="49"/>
      <c r="Z2852" s="49"/>
      <c r="AA2852" s="49"/>
    </row>
    <row r="2853" spans="1:27" x14ac:dyDescent="0.3">
      <c r="A2853" s="47"/>
      <c r="B2853" s="47"/>
      <c r="R2853" s="47"/>
      <c r="X2853" s="49"/>
      <c r="Y2853" s="49"/>
      <c r="Z2853" s="49"/>
      <c r="AA2853" s="49"/>
    </row>
    <row r="2854" spans="1:27" x14ac:dyDescent="0.3">
      <c r="A2854" s="47"/>
      <c r="B2854" s="47"/>
      <c r="R2854" s="47"/>
      <c r="X2854" s="49"/>
      <c r="Y2854" s="49"/>
      <c r="Z2854" s="49"/>
      <c r="AA2854" s="49"/>
    </row>
    <row r="2855" spans="1:27" x14ac:dyDescent="0.3">
      <c r="A2855" s="47"/>
      <c r="B2855" s="47"/>
      <c r="R2855" s="47"/>
      <c r="X2855" s="49"/>
      <c r="Y2855" s="49"/>
      <c r="Z2855" s="49"/>
      <c r="AA2855" s="49"/>
    </row>
    <row r="2856" spans="1:27" x14ac:dyDescent="0.3">
      <c r="A2856" s="47"/>
      <c r="B2856" s="47"/>
      <c r="R2856" s="47"/>
      <c r="X2856" s="49"/>
      <c r="Y2856" s="49"/>
      <c r="Z2856" s="49"/>
      <c r="AA2856" s="49"/>
    </row>
    <row r="2857" spans="1:27" x14ac:dyDescent="0.3">
      <c r="A2857" s="47"/>
      <c r="B2857" s="47"/>
      <c r="R2857" s="47"/>
      <c r="X2857" s="49"/>
      <c r="Y2857" s="49"/>
      <c r="Z2857" s="49"/>
      <c r="AA2857" s="49"/>
    </row>
    <row r="2858" spans="1:27" x14ac:dyDescent="0.3">
      <c r="A2858" s="47"/>
      <c r="B2858" s="47"/>
      <c r="R2858" s="47"/>
      <c r="X2858" s="49"/>
      <c r="Y2858" s="49"/>
      <c r="Z2858" s="49"/>
      <c r="AA2858" s="49"/>
    </row>
    <row r="2859" spans="1:27" x14ac:dyDescent="0.3">
      <c r="A2859" s="47"/>
      <c r="B2859" s="47"/>
      <c r="R2859" s="47"/>
      <c r="X2859" s="49"/>
      <c r="Y2859" s="49"/>
      <c r="Z2859" s="49"/>
      <c r="AA2859" s="49"/>
    </row>
    <row r="2860" spans="1:27" x14ac:dyDescent="0.3">
      <c r="A2860" s="47"/>
      <c r="B2860" s="47"/>
      <c r="R2860" s="47"/>
      <c r="X2860" s="49"/>
      <c r="Y2860" s="49"/>
      <c r="Z2860" s="49"/>
      <c r="AA2860" s="49"/>
    </row>
    <row r="2861" spans="1:27" x14ac:dyDescent="0.3">
      <c r="A2861" s="47"/>
      <c r="B2861" s="47"/>
      <c r="R2861" s="47"/>
      <c r="X2861" s="49"/>
      <c r="Y2861" s="49"/>
      <c r="Z2861" s="49"/>
      <c r="AA2861" s="49"/>
    </row>
    <row r="2862" spans="1:27" x14ac:dyDescent="0.3">
      <c r="A2862" s="47"/>
      <c r="B2862" s="47"/>
      <c r="R2862" s="47"/>
      <c r="X2862" s="49"/>
      <c r="Y2862" s="49"/>
      <c r="Z2862" s="49"/>
      <c r="AA2862" s="49"/>
    </row>
    <row r="2863" spans="1:27" x14ac:dyDescent="0.3">
      <c r="A2863" s="47"/>
      <c r="B2863" s="47"/>
      <c r="R2863" s="47"/>
      <c r="X2863" s="49"/>
      <c r="Y2863" s="49"/>
      <c r="Z2863" s="49"/>
      <c r="AA2863" s="49"/>
    </row>
    <row r="2864" spans="1:27" x14ac:dyDescent="0.3">
      <c r="A2864" s="47"/>
      <c r="B2864" s="47"/>
      <c r="R2864" s="47"/>
      <c r="X2864" s="49"/>
      <c r="Y2864" s="49"/>
      <c r="Z2864" s="49"/>
      <c r="AA2864" s="49"/>
    </row>
    <row r="2865" spans="1:27" x14ac:dyDescent="0.3">
      <c r="A2865" s="47"/>
      <c r="B2865" s="47"/>
      <c r="R2865" s="47"/>
      <c r="X2865" s="49"/>
      <c r="Y2865" s="49"/>
      <c r="Z2865" s="49"/>
      <c r="AA2865" s="49"/>
    </row>
    <row r="2866" spans="1:27" x14ac:dyDescent="0.3">
      <c r="A2866" s="47"/>
      <c r="B2866" s="47"/>
      <c r="R2866" s="47"/>
      <c r="X2866" s="49"/>
      <c r="Y2866" s="49"/>
      <c r="Z2866" s="49"/>
      <c r="AA2866" s="49"/>
    </row>
    <row r="2867" spans="1:27" x14ac:dyDescent="0.3">
      <c r="A2867" s="47"/>
      <c r="B2867" s="47"/>
      <c r="R2867" s="47"/>
      <c r="X2867" s="49"/>
      <c r="Y2867" s="49"/>
      <c r="Z2867" s="49"/>
      <c r="AA2867" s="49"/>
    </row>
    <row r="2868" spans="1:27" x14ac:dyDescent="0.3">
      <c r="A2868" s="47"/>
      <c r="B2868" s="47"/>
      <c r="R2868" s="47"/>
      <c r="X2868" s="49"/>
      <c r="Y2868" s="49"/>
      <c r="Z2868" s="49"/>
      <c r="AA2868" s="49"/>
    </row>
    <row r="2869" spans="1:27" x14ac:dyDescent="0.3">
      <c r="A2869" s="47"/>
      <c r="B2869" s="47"/>
      <c r="R2869" s="47"/>
      <c r="X2869" s="49"/>
      <c r="Y2869" s="49"/>
      <c r="Z2869" s="49"/>
      <c r="AA2869" s="49"/>
    </row>
    <row r="2870" spans="1:27" x14ac:dyDescent="0.3">
      <c r="A2870" s="47"/>
      <c r="B2870" s="47"/>
      <c r="R2870" s="47"/>
      <c r="X2870" s="49"/>
      <c r="Y2870" s="49"/>
      <c r="Z2870" s="49"/>
      <c r="AA2870" s="49"/>
    </row>
    <row r="2871" spans="1:27" x14ac:dyDescent="0.3">
      <c r="A2871" s="47"/>
      <c r="B2871" s="47"/>
      <c r="R2871" s="47"/>
      <c r="X2871" s="49"/>
      <c r="Y2871" s="49"/>
      <c r="Z2871" s="49"/>
      <c r="AA2871" s="49"/>
    </row>
    <row r="2872" spans="1:27" x14ac:dyDescent="0.3">
      <c r="A2872" s="47"/>
      <c r="B2872" s="47"/>
      <c r="R2872" s="47"/>
      <c r="X2872" s="49"/>
      <c r="Y2872" s="49"/>
      <c r="Z2872" s="49"/>
      <c r="AA2872" s="49"/>
    </row>
    <row r="2873" spans="1:27" x14ac:dyDescent="0.3">
      <c r="A2873" s="47"/>
      <c r="B2873" s="47"/>
      <c r="R2873" s="47"/>
      <c r="X2873" s="49"/>
      <c r="Y2873" s="49"/>
      <c r="Z2873" s="49"/>
      <c r="AA2873" s="49"/>
    </row>
    <row r="2874" spans="1:27" x14ac:dyDescent="0.3">
      <c r="A2874" s="47"/>
      <c r="B2874" s="47"/>
      <c r="R2874" s="47"/>
      <c r="X2874" s="49"/>
      <c r="Y2874" s="49"/>
      <c r="Z2874" s="49"/>
      <c r="AA2874" s="49"/>
    </row>
    <row r="2875" spans="1:27" x14ac:dyDescent="0.3">
      <c r="A2875" s="47"/>
      <c r="B2875" s="47"/>
      <c r="R2875" s="47"/>
      <c r="X2875" s="49"/>
      <c r="Y2875" s="49"/>
      <c r="Z2875" s="49"/>
      <c r="AA2875" s="49"/>
    </row>
    <row r="2876" spans="1:27" x14ac:dyDescent="0.3">
      <c r="A2876" s="47"/>
      <c r="B2876" s="47"/>
      <c r="R2876" s="47"/>
      <c r="X2876" s="49"/>
      <c r="Y2876" s="49"/>
      <c r="Z2876" s="49"/>
      <c r="AA2876" s="49"/>
    </row>
    <row r="2877" spans="1:27" x14ac:dyDescent="0.3">
      <c r="A2877" s="47"/>
      <c r="B2877" s="47"/>
      <c r="R2877" s="47"/>
      <c r="X2877" s="49"/>
      <c r="Y2877" s="49"/>
      <c r="Z2877" s="49"/>
      <c r="AA2877" s="49"/>
    </row>
    <row r="2878" spans="1:27" x14ac:dyDescent="0.3">
      <c r="A2878" s="47"/>
      <c r="B2878" s="47"/>
      <c r="R2878" s="47"/>
      <c r="X2878" s="49"/>
      <c r="Y2878" s="49"/>
      <c r="Z2878" s="49"/>
      <c r="AA2878" s="49"/>
    </row>
    <row r="2879" spans="1:27" x14ac:dyDescent="0.3">
      <c r="A2879" s="47"/>
      <c r="B2879" s="47"/>
      <c r="R2879" s="47"/>
      <c r="X2879" s="49"/>
      <c r="Y2879" s="49"/>
      <c r="Z2879" s="49"/>
      <c r="AA2879" s="49"/>
    </row>
    <row r="2880" spans="1:27" x14ac:dyDescent="0.3">
      <c r="A2880" s="47"/>
      <c r="B2880" s="47"/>
      <c r="R2880" s="47"/>
      <c r="X2880" s="49"/>
      <c r="Y2880" s="49"/>
      <c r="Z2880" s="49"/>
      <c r="AA2880" s="49"/>
    </row>
    <row r="2881" spans="1:27" x14ac:dyDescent="0.3">
      <c r="A2881" s="47"/>
      <c r="B2881" s="47"/>
      <c r="R2881" s="47"/>
      <c r="X2881" s="49"/>
      <c r="Y2881" s="49"/>
      <c r="Z2881" s="49"/>
      <c r="AA2881" s="49"/>
    </row>
    <row r="2882" spans="1:27" x14ac:dyDescent="0.3">
      <c r="A2882" s="47"/>
      <c r="B2882" s="47"/>
      <c r="R2882" s="47"/>
      <c r="X2882" s="49"/>
      <c r="Y2882" s="49"/>
      <c r="Z2882" s="49"/>
      <c r="AA2882" s="49"/>
    </row>
    <row r="2883" spans="1:27" x14ac:dyDescent="0.3">
      <c r="A2883" s="47"/>
      <c r="B2883" s="47"/>
      <c r="R2883" s="47"/>
      <c r="X2883" s="49"/>
      <c r="Y2883" s="49"/>
      <c r="Z2883" s="49"/>
      <c r="AA2883" s="49"/>
    </row>
    <row r="2884" spans="1:27" x14ac:dyDescent="0.3">
      <c r="A2884" s="47"/>
      <c r="B2884" s="47"/>
      <c r="R2884" s="47"/>
      <c r="X2884" s="49"/>
      <c r="Y2884" s="49"/>
      <c r="Z2884" s="49"/>
      <c r="AA2884" s="49"/>
    </row>
    <row r="2885" spans="1:27" x14ac:dyDescent="0.3">
      <c r="A2885" s="47"/>
      <c r="B2885" s="47"/>
      <c r="R2885" s="47"/>
      <c r="X2885" s="49"/>
      <c r="Y2885" s="49"/>
      <c r="Z2885" s="49"/>
      <c r="AA2885" s="49"/>
    </row>
    <row r="2886" spans="1:27" x14ac:dyDescent="0.3">
      <c r="A2886" s="47"/>
      <c r="B2886" s="47"/>
      <c r="R2886" s="47"/>
      <c r="X2886" s="49"/>
      <c r="Y2886" s="49"/>
      <c r="Z2886" s="49"/>
      <c r="AA2886" s="49"/>
    </row>
    <row r="2887" spans="1:27" x14ac:dyDescent="0.3">
      <c r="A2887" s="47"/>
      <c r="B2887" s="47"/>
      <c r="R2887" s="47"/>
      <c r="X2887" s="49"/>
      <c r="Y2887" s="49"/>
      <c r="Z2887" s="49"/>
      <c r="AA2887" s="49"/>
    </row>
    <row r="2888" spans="1:27" x14ac:dyDescent="0.3">
      <c r="A2888" s="47"/>
      <c r="B2888" s="47"/>
      <c r="R2888" s="47"/>
      <c r="X2888" s="49"/>
      <c r="Y2888" s="49"/>
      <c r="Z2888" s="49"/>
      <c r="AA2888" s="49"/>
    </row>
    <row r="2889" spans="1:27" x14ac:dyDescent="0.3">
      <c r="A2889" s="47"/>
      <c r="B2889" s="47"/>
      <c r="R2889" s="47"/>
      <c r="X2889" s="49"/>
      <c r="Y2889" s="49"/>
      <c r="Z2889" s="49"/>
      <c r="AA2889" s="49"/>
    </row>
    <row r="2890" spans="1:27" x14ac:dyDescent="0.3">
      <c r="A2890" s="47"/>
      <c r="B2890" s="47"/>
      <c r="R2890" s="47"/>
      <c r="X2890" s="49"/>
      <c r="Y2890" s="49"/>
      <c r="Z2890" s="49"/>
      <c r="AA2890" s="49"/>
    </row>
    <row r="2891" spans="1:27" x14ac:dyDescent="0.3">
      <c r="A2891" s="47"/>
      <c r="B2891" s="47"/>
      <c r="R2891" s="47"/>
      <c r="X2891" s="49"/>
      <c r="Y2891" s="49"/>
      <c r="Z2891" s="49"/>
      <c r="AA2891" s="49"/>
    </row>
    <row r="2892" spans="1:27" x14ac:dyDescent="0.3">
      <c r="A2892" s="47"/>
      <c r="B2892" s="47"/>
      <c r="R2892" s="47"/>
      <c r="X2892" s="49"/>
      <c r="Y2892" s="49"/>
      <c r="Z2892" s="49"/>
      <c r="AA2892" s="49"/>
    </row>
    <row r="2893" spans="1:27" x14ac:dyDescent="0.3">
      <c r="A2893" s="47"/>
      <c r="B2893" s="47"/>
      <c r="R2893" s="47"/>
      <c r="X2893" s="49"/>
      <c r="Y2893" s="49"/>
      <c r="Z2893" s="49"/>
      <c r="AA2893" s="49"/>
    </row>
    <row r="2894" spans="1:27" x14ac:dyDescent="0.3">
      <c r="A2894" s="47"/>
      <c r="B2894" s="47"/>
      <c r="R2894" s="47"/>
      <c r="X2894" s="49"/>
      <c r="Y2894" s="49"/>
      <c r="Z2894" s="49"/>
      <c r="AA2894" s="49"/>
    </row>
    <row r="2895" spans="1:27" x14ac:dyDescent="0.3">
      <c r="A2895" s="47"/>
      <c r="B2895" s="47"/>
      <c r="R2895" s="47"/>
      <c r="X2895" s="49"/>
      <c r="Y2895" s="49"/>
      <c r="Z2895" s="49"/>
      <c r="AA2895" s="49"/>
    </row>
    <row r="2896" spans="1:27" x14ac:dyDescent="0.3">
      <c r="A2896" s="47"/>
      <c r="B2896" s="47"/>
      <c r="R2896" s="47"/>
      <c r="X2896" s="49"/>
      <c r="Y2896" s="49"/>
      <c r="Z2896" s="49"/>
      <c r="AA2896" s="49"/>
    </row>
    <row r="2897" spans="1:27" x14ac:dyDescent="0.3">
      <c r="A2897" s="47"/>
      <c r="B2897" s="47"/>
      <c r="R2897" s="47"/>
      <c r="X2897" s="49"/>
      <c r="Y2897" s="49"/>
      <c r="Z2897" s="49"/>
      <c r="AA2897" s="49"/>
    </row>
    <row r="2898" spans="1:27" x14ac:dyDescent="0.3">
      <c r="A2898" s="47"/>
      <c r="B2898" s="47"/>
      <c r="R2898" s="47"/>
      <c r="X2898" s="49"/>
      <c r="Y2898" s="49"/>
      <c r="Z2898" s="49"/>
      <c r="AA2898" s="49"/>
    </row>
    <row r="2899" spans="1:27" x14ac:dyDescent="0.3">
      <c r="A2899" s="47"/>
      <c r="B2899" s="47"/>
      <c r="R2899" s="47"/>
      <c r="X2899" s="49"/>
      <c r="Y2899" s="49"/>
      <c r="Z2899" s="49"/>
      <c r="AA2899" s="49"/>
    </row>
    <row r="2900" spans="1:27" x14ac:dyDescent="0.3">
      <c r="A2900" s="47"/>
      <c r="B2900" s="47"/>
      <c r="R2900" s="47"/>
      <c r="X2900" s="49"/>
      <c r="Y2900" s="49"/>
      <c r="Z2900" s="49"/>
      <c r="AA2900" s="49"/>
    </row>
    <row r="2901" spans="1:27" x14ac:dyDescent="0.3">
      <c r="A2901" s="47"/>
      <c r="B2901" s="47"/>
      <c r="R2901" s="47"/>
      <c r="X2901" s="49"/>
      <c r="Y2901" s="49"/>
      <c r="Z2901" s="49"/>
      <c r="AA2901" s="49"/>
    </row>
    <row r="2902" spans="1:27" x14ac:dyDescent="0.3">
      <c r="A2902" s="47"/>
      <c r="B2902" s="47"/>
      <c r="R2902" s="47"/>
      <c r="X2902" s="49"/>
      <c r="Y2902" s="49"/>
      <c r="Z2902" s="49"/>
      <c r="AA2902" s="49"/>
    </row>
    <row r="2903" spans="1:27" x14ac:dyDescent="0.3">
      <c r="A2903" s="47"/>
      <c r="B2903" s="47"/>
      <c r="R2903" s="47"/>
      <c r="X2903" s="49"/>
      <c r="Y2903" s="49"/>
      <c r="Z2903" s="49"/>
      <c r="AA2903" s="49"/>
    </row>
    <row r="2904" spans="1:27" x14ac:dyDescent="0.3">
      <c r="A2904" s="47"/>
      <c r="B2904" s="47"/>
      <c r="R2904" s="47"/>
      <c r="X2904" s="49"/>
      <c r="Y2904" s="49"/>
      <c r="Z2904" s="49"/>
      <c r="AA2904" s="49"/>
    </row>
    <row r="2905" spans="1:27" x14ac:dyDescent="0.3">
      <c r="A2905" s="47"/>
      <c r="B2905" s="47"/>
      <c r="R2905" s="47"/>
      <c r="X2905" s="49"/>
      <c r="Y2905" s="49"/>
      <c r="Z2905" s="49"/>
      <c r="AA2905" s="49"/>
    </row>
    <row r="2906" spans="1:27" x14ac:dyDescent="0.3">
      <c r="A2906" s="47"/>
      <c r="B2906" s="47"/>
      <c r="R2906" s="47"/>
      <c r="X2906" s="49"/>
      <c r="Y2906" s="49"/>
      <c r="Z2906" s="49"/>
      <c r="AA2906" s="49"/>
    </row>
    <row r="2907" spans="1:27" x14ac:dyDescent="0.3">
      <c r="A2907" s="47"/>
      <c r="B2907" s="47"/>
      <c r="R2907" s="47"/>
      <c r="X2907" s="49"/>
      <c r="Y2907" s="49"/>
      <c r="Z2907" s="49"/>
      <c r="AA2907" s="49"/>
    </row>
    <row r="2908" spans="1:27" x14ac:dyDescent="0.3">
      <c r="A2908" s="47"/>
      <c r="B2908" s="47"/>
      <c r="R2908" s="47"/>
      <c r="X2908" s="49"/>
      <c r="Y2908" s="49"/>
      <c r="Z2908" s="49"/>
      <c r="AA2908" s="49"/>
    </row>
    <row r="2909" spans="1:27" x14ac:dyDescent="0.3">
      <c r="A2909" s="47"/>
      <c r="B2909" s="47"/>
      <c r="R2909" s="47"/>
      <c r="X2909" s="49"/>
      <c r="Y2909" s="49"/>
      <c r="Z2909" s="49"/>
      <c r="AA2909" s="49"/>
    </row>
    <row r="2910" spans="1:27" x14ac:dyDescent="0.3">
      <c r="A2910" s="47"/>
      <c r="B2910" s="47"/>
      <c r="R2910" s="47"/>
      <c r="X2910" s="49"/>
      <c r="Y2910" s="49"/>
      <c r="Z2910" s="49"/>
      <c r="AA2910" s="49"/>
    </row>
    <row r="2911" spans="1:27" x14ac:dyDescent="0.3">
      <c r="A2911" s="47"/>
      <c r="B2911" s="47"/>
      <c r="R2911" s="47"/>
      <c r="X2911" s="49"/>
      <c r="Y2911" s="49"/>
      <c r="Z2911" s="49"/>
      <c r="AA2911" s="49"/>
    </row>
    <row r="2912" spans="1:27" x14ac:dyDescent="0.3">
      <c r="A2912" s="47"/>
      <c r="B2912" s="47"/>
      <c r="R2912" s="47"/>
      <c r="X2912" s="49"/>
      <c r="Y2912" s="49"/>
      <c r="Z2912" s="49"/>
      <c r="AA2912" s="49"/>
    </row>
    <row r="2913" spans="1:27" x14ac:dyDescent="0.3">
      <c r="A2913" s="47"/>
      <c r="B2913" s="47"/>
      <c r="R2913" s="47"/>
      <c r="X2913" s="49"/>
      <c r="Y2913" s="49"/>
      <c r="Z2913" s="49"/>
      <c r="AA2913" s="49"/>
    </row>
    <row r="2914" spans="1:27" x14ac:dyDescent="0.3">
      <c r="A2914" s="47"/>
      <c r="B2914" s="47"/>
      <c r="R2914" s="47"/>
      <c r="X2914" s="49"/>
      <c r="Y2914" s="49"/>
      <c r="Z2914" s="49"/>
      <c r="AA2914" s="49"/>
    </row>
    <row r="2915" spans="1:27" x14ac:dyDescent="0.3">
      <c r="A2915" s="47"/>
      <c r="B2915" s="47"/>
      <c r="R2915" s="47"/>
      <c r="X2915" s="49"/>
      <c r="Y2915" s="49"/>
      <c r="Z2915" s="49"/>
      <c r="AA2915" s="49"/>
    </row>
    <row r="2916" spans="1:27" x14ac:dyDescent="0.3">
      <c r="A2916" s="47"/>
      <c r="B2916" s="47"/>
      <c r="R2916" s="47"/>
      <c r="X2916" s="49"/>
      <c r="Y2916" s="49"/>
      <c r="Z2916" s="49"/>
      <c r="AA2916" s="49"/>
    </row>
    <row r="2917" spans="1:27" x14ac:dyDescent="0.3">
      <c r="A2917" s="47"/>
      <c r="B2917" s="47"/>
      <c r="R2917" s="47"/>
      <c r="X2917" s="49"/>
      <c r="Y2917" s="49"/>
      <c r="Z2917" s="49"/>
      <c r="AA2917" s="49"/>
    </row>
    <row r="2918" spans="1:27" x14ac:dyDescent="0.3">
      <c r="A2918" s="47"/>
      <c r="B2918" s="47"/>
      <c r="R2918" s="47"/>
      <c r="X2918" s="49"/>
      <c r="Y2918" s="49"/>
      <c r="Z2918" s="49"/>
      <c r="AA2918" s="49"/>
    </row>
    <row r="2919" spans="1:27" x14ac:dyDescent="0.3">
      <c r="A2919" s="47"/>
      <c r="B2919" s="47"/>
      <c r="R2919" s="47"/>
      <c r="X2919" s="49"/>
      <c r="Y2919" s="49"/>
      <c r="Z2919" s="49"/>
      <c r="AA2919" s="49"/>
    </row>
    <row r="2920" spans="1:27" x14ac:dyDescent="0.3">
      <c r="A2920" s="47"/>
      <c r="B2920" s="47"/>
      <c r="R2920" s="47"/>
      <c r="X2920" s="49"/>
      <c r="Y2920" s="49"/>
      <c r="Z2920" s="49"/>
      <c r="AA2920" s="49"/>
    </row>
    <row r="2921" spans="1:27" x14ac:dyDescent="0.3">
      <c r="A2921" s="47"/>
      <c r="B2921" s="47"/>
      <c r="R2921" s="47"/>
      <c r="X2921" s="49"/>
      <c r="Y2921" s="49"/>
      <c r="Z2921" s="49"/>
      <c r="AA2921" s="49"/>
    </row>
    <row r="2922" spans="1:27" x14ac:dyDescent="0.3">
      <c r="A2922" s="47"/>
      <c r="B2922" s="47"/>
      <c r="R2922" s="47"/>
      <c r="X2922" s="49"/>
      <c r="Y2922" s="49"/>
      <c r="Z2922" s="49"/>
      <c r="AA2922" s="49"/>
    </row>
    <row r="2923" spans="1:27" x14ac:dyDescent="0.3">
      <c r="A2923" s="47"/>
      <c r="B2923" s="47"/>
      <c r="R2923" s="47"/>
      <c r="X2923" s="49"/>
      <c r="Y2923" s="49"/>
      <c r="Z2923" s="49"/>
      <c r="AA2923" s="49"/>
    </row>
    <row r="2924" spans="1:27" x14ac:dyDescent="0.3">
      <c r="A2924" s="47"/>
      <c r="B2924" s="47"/>
      <c r="R2924" s="47"/>
      <c r="X2924" s="49"/>
      <c r="Y2924" s="49"/>
      <c r="Z2924" s="49"/>
      <c r="AA2924" s="49"/>
    </row>
    <row r="2925" spans="1:27" x14ac:dyDescent="0.3">
      <c r="A2925" s="47"/>
      <c r="B2925" s="47"/>
      <c r="R2925" s="47"/>
      <c r="X2925" s="49"/>
      <c r="Y2925" s="49"/>
      <c r="Z2925" s="49"/>
      <c r="AA2925" s="49"/>
    </row>
    <row r="2926" spans="1:27" x14ac:dyDescent="0.3">
      <c r="A2926" s="47"/>
      <c r="B2926" s="47"/>
      <c r="R2926" s="47"/>
      <c r="X2926" s="49"/>
      <c r="Y2926" s="49"/>
      <c r="Z2926" s="49"/>
      <c r="AA2926" s="49"/>
    </row>
    <row r="2927" spans="1:27" x14ac:dyDescent="0.3">
      <c r="A2927" s="47"/>
      <c r="B2927" s="47"/>
      <c r="R2927" s="47"/>
      <c r="X2927" s="49"/>
      <c r="Y2927" s="49"/>
      <c r="Z2927" s="49"/>
      <c r="AA2927" s="49"/>
    </row>
    <row r="2928" spans="1:27" x14ac:dyDescent="0.3">
      <c r="A2928" s="47"/>
      <c r="B2928" s="47"/>
      <c r="R2928" s="47"/>
      <c r="X2928" s="49"/>
      <c r="Y2928" s="49"/>
      <c r="Z2928" s="49"/>
      <c r="AA2928" s="49"/>
    </row>
    <row r="2929" spans="1:27" x14ac:dyDescent="0.3">
      <c r="A2929" s="47"/>
      <c r="B2929" s="47"/>
      <c r="R2929" s="47"/>
      <c r="X2929" s="49"/>
      <c r="Y2929" s="49"/>
      <c r="Z2929" s="49"/>
      <c r="AA2929" s="49"/>
    </row>
    <row r="2930" spans="1:27" x14ac:dyDescent="0.3">
      <c r="A2930" s="47"/>
      <c r="B2930" s="47"/>
      <c r="R2930" s="47"/>
      <c r="X2930" s="49"/>
      <c r="Y2930" s="49"/>
      <c r="Z2930" s="49"/>
      <c r="AA2930" s="49"/>
    </row>
    <row r="2931" spans="1:27" x14ac:dyDescent="0.3">
      <c r="A2931" s="47"/>
      <c r="B2931" s="47"/>
      <c r="R2931" s="47"/>
      <c r="X2931" s="49"/>
      <c r="Y2931" s="49"/>
      <c r="Z2931" s="49"/>
      <c r="AA2931" s="49"/>
    </row>
    <row r="2932" spans="1:27" x14ac:dyDescent="0.3">
      <c r="A2932" s="47"/>
      <c r="B2932" s="47"/>
      <c r="R2932" s="47"/>
      <c r="X2932" s="49"/>
      <c r="Y2932" s="49"/>
      <c r="Z2932" s="49"/>
      <c r="AA2932" s="49"/>
    </row>
    <row r="2933" spans="1:27" x14ac:dyDescent="0.3">
      <c r="A2933" s="47"/>
      <c r="B2933" s="47"/>
      <c r="R2933" s="47"/>
      <c r="X2933" s="49"/>
      <c r="Y2933" s="49"/>
      <c r="Z2933" s="49"/>
      <c r="AA2933" s="49"/>
    </row>
    <row r="2934" spans="1:27" x14ac:dyDescent="0.3">
      <c r="A2934" s="47"/>
      <c r="B2934" s="47"/>
      <c r="R2934" s="47"/>
      <c r="X2934" s="49"/>
      <c r="Y2934" s="49"/>
      <c r="Z2934" s="49"/>
      <c r="AA2934" s="49"/>
    </row>
    <row r="2935" spans="1:27" x14ac:dyDescent="0.3">
      <c r="A2935" s="47"/>
      <c r="B2935" s="47"/>
      <c r="R2935" s="47"/>
      <c r="X2935" s="49"/>
      <c r="Y2935" s="49"/>
      <c r="Z2935" s="49"/>
      <c r="AA2935" s="49"/>
    </row>
    <row r="2936" spans="1:27" x14ac:dyDescent="0.3">
      <c r="A2936" s="47"/>
      <c r="B2936" s="47"/>
      <c r="R2936" s="47"/>
      <c r="X2936" s="49"/>
      <c r="Y2936" s="49"/>
      <c r="Z2936" s="49"/>
      <c r="AA2936" s="49"/>
    </row>
    <row r="2937" spans="1:27" x14ac:dyDescent="0.3">
      <c r="A2937" s="47"/>
      <c r="B2937" s="47"/>
      <c r="R2937" s="47"/>
      <c r="X2937" s="49"/>
      <c r="Y2937" s="49"/>
      <c r="Z2937" s="49"/>
      <c r="AA2937" s="49"/>
    </row>
    <row r="2938" spans="1:27" x14ac:dyDescent="0.3">
      <c r="A2938" s="47"/>
      <c r="B2938" s="47"/>
      <c r="R2938" s="47"/>
      <c r="X2938" s="49"/>
      <c r="Y2938" s="49"/>
      <c r="Z2938" s="49"/>
      <c r="AA2938" s="49"/>
    </row>
    <row r="2939" spans="1:27" x14ac:dyDescent="0.3">
      <c r="A2939" s="47"/>
      <c r="B2939" s="47"/>
      <c r="R2939" s="47"/>
      <c r="X2939" s="49"/>
      <c r="Y2939" s="49"/>
      <c r="Z2939" s="49"/>
      <c r="AA2939" s="49"/>
    </row>
    <row r="2940" spans="1:27" x14ac:dyDescent="0.3">
      <c r="A2940" s="47"/>
      <c r="B2940" s="47"/>
      <c r="R2940" s="47"/>
      <c r="X2940" s="49"/>
      <c r="Y2940" s="49"/>
      <c r="Z2940" s="49"/>
      <c r="AA2940" s="49"/>
    </row>
    <row r="2941" spans="1:27" x14ac:dyDescent="0.3">
      <c r="A2941" s="47"/>
      <c r="B2941" s="47"/>
      <c r="R2941" s="47"/>
      <c r="X2941" s="49"/>
      <c r="Y2941" s="49"/>
      <c r="Z2941" s="49"/>
      <c r="AA2941" s="49"/>
    </row>
    <row r="2942" spans="1:27" x14ac:dyDescent="0.3">
      <c r="A2942" s="47"/>
      <c r="B2942" s="47"/>
      <c r="R2942" s="47"/>
      <c r="X2942" s="49"/>
      <c r="Y2942" s="49"/>
      <c r="Z2942" s="49"/>
      <c r="AA2942" s="49"/>
    </row>
    <row r="2943" spans="1:27" x14ac:dyDescent="0.3">
      <c r="A2943" s="47"/>
      <c r="B2943" s="47"/>
      <c r="R2943" s="47"/>
      <c r="X2943" s="49"/>
      <c r="Y2943" s="49"/>
      <c r="Z2943" s="49"/>
      <c r="AA2943" s="49"/>
    </row>
    <row r="2944" spans="1:27" x14ac:dyDescent="0.3">
      <c r="A2944" s="47"/>
      <c r="B2944" s="47"/>
      <c r="R2944" s="47"/>
      <c r="X2944" s="49"/>
      <c r="Y2944" s="49"/>
      <c r="Z2944" s="49"/>
      <c r="AA2944" s="49"/>
    </row>
    <row r="2945" spans="1:27" x14ac:dyDescent="0.3">
      <c r="A2945" s="47"/>
      <c r="B2945" s="47"/>
      <c r="R2945" s="47"/>
      <c r="X2945" s="49"/>
      <c r="Y2945" s="49"/>
      <c r="Z2945" s="49"/>
      <c r="AA2945" s="49"/>
    </row>
    <row r="2946" spans="1:27" x14ac:dyDescent="0.3">
      <c r="A2946" s="47"/>
      <c r="B2946" s="47"/>
      <c r="R2946" s="47"/>
      <c r="X2946" s="49"/>
      <c r="Y2946" s="49"/>
      <c r="Z2946" s="49"/>
      <c r="AA2946" s="49"/>
    </row>
    <row r="2947" spans="1:27" x14ac:dyDescent="0.3">
      <c r="A2947" s="47"/>
      <c r="B2947" s="47"/>
      <c r="R2947" s="47"/>
      <c r="X2947" s="49"/>
      <c r="Y2947" s="49"/>
      <c r="Z2947" s="49"/>
      <c r="AA2947" s="49"/>
    </row>
    <row r="2948" spans="1:27" x14ac:dyDescent="0.3">
      <c r="A2948" s="47"/>
      <c r="B2948" s="47"/>
      <c r="R2948" s="47"/>
      <c r="X2948" s="49"/>
      <c r="Y2948" s="49"/>
      <c r="Z2948" s="49"/>
      <c r="AA2948" s="49"/>
    </row>
    <row r="2949" spans="1:27" x14ac:dyDescent="0.3">
      <c r="A2949" s="47"/>
      <c r="B2949" s="47"/>
      <c r="R2949" s="47"/>
      <c r="X2949" s="49"/>
      <c r="Y2949" s="49"/>
      <c r="Z2949" s="49"/>
      <c r="AA2949" s="49"/>
    </row>
    <row r="2950" spans="1:27" x14ac:dyDescent="0.3">
      <c r="A2950" s="47"/>
      <c r="B2950" s="47"/>
      <c r="R2950" s="47"/>
      <c r="X2950" s="49"/>
      <c r="Y2950" s="49"/>
      <c r="Z2950" s="49"/>
      <c r="AA2950" s="49"/>
    </row>
    <row r="2951" spans="1:27" x14ac:dyDescent="0.3">
      <c r="A2951" s="47"/>
      <c r="B2951" s="47"/>
      <c r="R2951" s="47"/>
      <c r="X2951" s="49"/>
      <c r="Y2951" s="49"/>
      <c r="Z2951" s="49"/>
      <c r="AA2951" s="49"/>
    </row>
    <row r="2952" spans="1:27" x14ac:dyDescent="0.3">
      <c r="A2952" s="47"/>
      <c r="B2952" s="47"/>
      <c r="R2952" s="47"/>
      <c r="X2952" s="49"/>
      <c r="Y2952" s="49"/>
      <c r="Z2952" s="49"/>
      <c r="AA2952" s="49"/>
    </row>
    <row r="2953" spans="1:27" x14ac:dyDescent="0.3">
      <c r="A2953" s="47"/>
      <c r="B2953" s="47"/>
      <c r="R2953" s="47"/>
      <c r="X2953" s="49"/>
      <c r="Y2953" s="49"/>
      <c r="Z2953" s="49"/>
      <c r="AA2953" s="49"/>
    </row>
    <row r="2954" spans="1:27" x14ac:dyDescent="0.3">
      <c r="A2954" s="47"/>
      <c r="B2954" s="47"/>
      <c r="R2954" s="47"/>
      <c r="X2954" s="49"/>
      <c r="Y2954" s="49"/>
      <c r="Z2954" s="49"/>
      <c r="AA2954" s="49"/>
    </row>
    <row r="2955" spans="1:27" x14ac:dyDescent="0.3">
      <c r="A2955" s="47"/>
      <c r="B2955" s="47"/>
      <c r="R2955" s="47"/>
      <c r="X2955" s="49"/>
      <c r="Y2955" s="49"/>
      <c r="Z2955" s="49"/>
      <c r="AA2955" s="49"/>
    </row>
    <row r="2956" spans="1:27" x14ac:dyDescent="0.3">
      <c r="A2956" s="47"/>
      <c r="B2956" s="47"/>
      <c r="R2956" s="47"/>
      <c r="X2956" s="49"/>
      <c r="Y2956" s="49"/>
      <c r="Z2956" s="49"/>
      <c r="AA2956" s="49"/>
    </row>
    <row r="2957" spans="1:27" x14ac:dyDescent="0.3">
      <c r="A2957" s="47"/>
      <c r="B2957" s="47"/>
      <c r="R2957" s="47"/>
      <c r="X2957" s="49"/>
      <c r="Y2957" s="49"/>
      <c r="Z2957" s="49"/>
      <c r="AA2957" s="49"/>
    </row>
    <row r="2958" spans="1:27" x14ac:dyDescent="0.3">
      <c r="A2958" s="47"/>
      <c r="B2958" s="47"/>
      <c r="R2958" s="47"/>
      <c r="X2958" s="49"/>
      <c r="Y2958" s="49"/>
      <c r="Z2958" s="49"/>
      <c r="AA2958" s="49"/>
    </row>
    <row r="2959" spans="1:27" x14ac:dyDescent="0.3">
      <c r="A2959" s="47"/>
      <c r="B2959" s="47"/>
      <c r="R2959" s="47"/>
      <c r="X2959" s="49"/>
      <c r="Y2959" s="49"/>
      <c r="Z2959" s="49"/>
      <c r="AA2959" s="49"/>
    </row>
    <row r="2960" spans="1:27" x14ac:dyDescent="0.3">
      <c r="A2960" s="47"/>
      <c r="B2960" s="47"/>
      <c r="R2960" s="47"/>
      <c r="X2960" s="49"/>
      <c r="Y2960" s="49"/>
      <c r="Z2960" s="49"/>
      <c r="AA2960" s="49"/>
    </row>
    <row r="2961" spans="1:27" x14ac:dyDescent="0.3">
      <c r="A2961" s="47"/>
      <c r="B2961" s="47"/>
      <c r="R2961" s="47"/>
      <c r="X2961" s="49"/>
      <c r="Y2961" s="49"/>
      <c r="Z2961" s="49"/>
      <c r="AA2961" s="49"/>
    </row>
    <row r="2962" spans="1:27" x14ac:dyDescent="0.3">
      <c r="A2962" s="47"/>
      <c r="B2962" s="47"/>
      <c r="R2962" s="47"/>
      <c r="X2962" s="49"/>
      <c r="Y2962" s="49"/>
      <c r="Z2962" s="49"/>
      <c r="AA2962" s="49"/>
    </row>
    <row r="2963" spans="1:27" x14ac:dyDescent="0.3">
      <c r="A2963" s="47"/>
      <c r="B2963" s="47"/>
      <c r="R2963" s="47"/>
      <c r="X2963" s="49"/>
      <c r="Y2963" s="49"/>
      <c r="Z2963" s="49"/>
      <c r="AA2963" s="49"/>
    </row>
    <row r="2964" spans="1:27" x14ac:dyDescent="0.3">
      <c r="A2964" s="47"/>
      <c r="B2964" s="47"/>
      <c r="R2964" s="47"/>
      <c r="X2964" s="49"/>
      <c r="Y2964" s="49"/>
      <c r="Z2964" s="49"/>
      <c r="AA2964" s="49"/>
    </row>
    <row r="2965" spans="1:27" x14ac:dyDescent="0.3">
      <c r="A2965" s="47"/>
      <c r="B2965" s="47"/>
      <c r="R2965" s="47"/>
      <c r="X2965" s="49"/>
      <c r="Y2965" s="49"/>
      <c r="Z2965" s="49"/>
      <c r="AA2965" s="49"/>
    </row>
    <row r="2966" spans="1:27" x14ac:dyDescent="0.3">
      <c r="A2966" s="47"/>
      <c r="B2966" s="47"/>
      <c r="R2966" s="47"/>
      <c r="X2966" s="49"/>
      <c r="Y2966" s="49"/>
      <c r="Z2966" s="49"/>
      <c r="AA2966" s="49"/>
    </row>
    <row r="2967" spans="1:27" x14ac:dyDescent="0.3">
      <c r="A2967" s="47"/>
      <c r="B2967" s="47"/>
      <c r="R2967" s="47"/>
      <c r="X2967" s="49"/>
      <c r="Y2967" s="49"/>
      <c r="Z2967" s="49"/>
      <c r="AA2967" s="49"/>
    </row>
    <row r="2968" spans="1:27" x14ac:dyDescent="0.3">
      <c r="A2968" s="47"/>
      <c r="B2968" s="47"/>
      <c r="R2968" s="47"/>
      <c r="X2968" s="49"/>
      <c r="Y2968" s="49"/>
      <c r="Z2968" s="49"/>
      <c r="AA2968" s="49"/>
    </row>
    <row r="2969" spans="1:27" x14ac:dyDescent="0.3">
      <c r="A2969" s="47"/>
      <c r="B2969" s="47"/>
      <c r="R2969" s="47"/>
      <c r="X2969" s="49"/>
      <c r="Y2969" s="49"/>
      <c r="Z2969" s="49"/>
      <c r="AA2969" s="49"/>
    </row>
    <row r="2970" spans="1:27" x14ac:dyDescent="0.3">
      <c r="A2970" s="47"/>
      <c r="B2970" s="47"/>
      <c r="R2970" s="47"/>
      <c r="X2970" s="49"/>
      <c r="Y2970" s="49"/>
      <c r="Z2970" s="49"/>
      <c r="AA2970" s="49"/>
    </row>
    <row r="2971" spans="1:27" x14ac:dyDescent="0.3">
      <c r="A2971" s="47"/>
      <c r="B2971" s="47"/>
      <c r="R2971" s="47"/>
      <c r="X2971" s="49"/>
      <c r="Y2971" s="49"/>
      <c r="Z2971" s="49"/>
      <c r="AA2971" s="49"/>
    </row>
    <row r="2972" spans="1:27" x14ac:dyDescent="0.3">
      <c r="A2972" s="47"/>
      <c r="B2972" s="47"/>
      <c r="R2972" s="47"/>
      <c r="X2972" s="49"/>
      <c r="Y2972" s="49"/>
      <c r="Z2972" s="49"/>
      <c r="AA2972" s="49"/>
    </row>
    <row r="2973" spans="1:27" x14ac:dyDescent="0.3">
      <c r="A2973" s="47"/>
      <c r="B2973" s="47"/>
      <c r="R2973" s="47"/>
      <c r="X2973" s="49"/>
      <c r="Y2973" s="49"/>
      <c r="Z2973" s="49"/>
      <c r="AA2973" s="49"/>
    </row>
    <row r="2974" spans="1:27" x14ac:dyDescent="0.3">
      <c r="A2974" s="47"/>
      <c r="B2974" s="47"/>
      <c r="R2974" s="47"/>
      <c r="X2974" s="49"/>
      <c r="Y2974" s="49"/>
      <c r="Z2974" s="49"/>
      <c r="AA2974" s="49"/>
    </row>
    <row r="2975" spans="1:27" x14ac:dyDescent="0.3">
      <c r="A2975" s="47"/>
      <c r="B2975" s="47"/>
      <c r="R2975" s="47"/>
      <c r="X2975" s="49"/>
      <c r="Y2975" s="49"/>
      <c r="Z2975" s="49"/>
      <c r="AA2975" s="49"/>
    </row>
    <row r="2976" spans="1:27" x14ac:dyDescent="0.3">
      <c r="A2976" s="47"/>
      <c r="B2976" s="47"/>
      <c r="R2976" s="47"/>
      <c r="X2976" s="49"/>
      <c r="Y2976" s="49"/>
      <c r="Z2976" s="49"/>
      <c r="AA2976" s="49"/>
    </row>
    <row r="2977" spans="1:27" x14ac:dyDescent="0.3">
      <c r="A2977" s="47"/>
      <c r="B2977" s="47"/>
      <c r="R2977" s="47"/>
      <c r="X2977" s="49"/>
      <c r="Y2977" s="49"/>
      <c r="Z2977" s="49"/>
      <c r="AA2977" s="49"/>
    </row>
    <row r="2978" spans="1:27" x14ac:dyDescent="0.3">
      <c r="A2978" s="47"/>
      <c r="B2978" s="47"/>
      <c r="R2978" s="47"/>
      <c r="X2978" s="49"/>
      <c r="Y2978" s="49"/>
      <c r="Z2978" s="49"/>
      <c r="AA2978" s="49"/>
    </row>
    <row r="2979" spans="1:27" x14ac:dyDescent="0.3">
      <c r="A2979" s="47"/>
      <c r="B2979" s="47"/>
      <c r="R2979" s="47"/>
      <c r="X2979" s="49"/>
      <c r="Y2979" s="49"/>
      <c r="Z2979" s="49"/>
      <c r="AA2979" s="49"/>
    </row>
    <row r="2980" spans="1:27" x14ac:dyDescent="0.3">
      <c r="A2980" s="47"/>
      <c r="B2980" s="47"/>
      <c r="R2980" s="47"/>
      <c r="X2980" s="49"/>
      <c r="Y2980" s="49"/>
      <c r="Z2980" s="49"/>
      <c r="AA2980" s="49"/>
    </row>
    <row r="2981" spans="1:27" x14ac:dyDescent="0.3">
      <c r="A2981" s="47"/>
      <c r="B2981" s="47"/>
      <c r="R2981" s="47"/>
      <c r="X2981" s="49"/>
      <c r="Y2981" s="49"/>
      <c r="Z2981" s="49"/>
      <c r="AA2981" s="49"/>
    </row>
    <row r="2982" spans="1:27" x14ac:dyDescent="0.3">
      <c r="A2982" s="47"/>
      <c r="B2982" s="47"/>
      <c r="R2982" s="47"/>
      <c r="X2982" s="49"/>
      <c r="Y2982" s="49"/>
      <c r="Z2982" s="49"/>
      <c r="AA2982" s="49"/>
    </row>
    <row r="2983" spans="1:27" x14ac:dyDescent="0.3">
      <c r="A2983" s="47"/>
      <c r="B2983" s="47"/>
      <c r="R2983" s="47"/>
      <c r="X2983" s="49"/>
      <c r="Y2983" s="49"/>
      <c r="Z2983" s="49"/>
      <c r="AA2983" s="49"/>
    </row>
    <row r="2984" spans="1:27" x14ac:dyDescent="0.3">
      <c r="A2984" s="47"/>
      <c r="B2984" s="47"/>
      <c r="R2984" s="47"/>
      <c r="X2984" s="49"/>
      <c r="Y2984" s="49"/>
      <c r="Z2984" s="49"/>
      <c r="AA2984" s="49"/>
    </row>
    <row r="2985" spans="1:27" x14ac:dyDescent="0.3">
      <c r="A2985" s="47"/>
      <c r="B2985" s="47"/>
      <c r="R2985" s="47"/>
      <c r="X2985" s="49"/>
      <c r="Y2985" s="49"/>
      <c r="Z2985" s="49"/>
      <c r="AA2985" s="49"/>
    </row>
    <row r="2986" spans="1:27" x14ac:dyDescent="0.3">
      <c r="A2986" s="47"/>
      <c r="B2986" s="47"/>
      <c r="R2986" s="47"/>
      <c r="X2986" s="49"/>
      <c r="Y2986" s="49"/>
      <c r="Z2986" s="49"/>
      <c r="AA2986" s="49"/>
    </row>
    <row r="2987" spans="1:27" x14ac:dyDescent="0.3">
      <c r="A2987" s="47"/>
      <c r="B2987" s="47"/>
      <c r="R2987" s="47"/>
      <c r="X2987" s="49"/>
      <c r="Y2987" s="49"/>
      <c r="Z2987" s="49"/>
      <c r="AA2987" s="49"/>
    </row>
    <row r="2988" spans="1:27" x14ac:dyDescent="0.3">
      <c r="A2988" s="47"/>
      <c r="B2988" s="47"/>
      <c r="R2988" s="47"/>
      <c r="X2988" s="49"/>
      <c r="Y2988" s="49"/>
      <c r="Z2988" s="49"/>
      <c r="AA2988" s="49"/>
    </row>
    <row r="2989" spans="1:27" x14ac:dyDescent="0.3">
      <c r="A2989" s="47"/>
      <c r="B2989" s="47"/>
      <c r="R2989" s="47"/>
      <c r="X2989" s="49"/>
      <c r="Y2989" s="49"/>
      <c r="Z2989" s="49"/>
      <c r="AA2989" s="49"/>
    </row>
    <row r="2990" spans="1:27" x14ac:dyDescent="0.3">
      <c r="A2990" s="47"/>
      <c r="B2990" s="47"/>
      <c r="R2990" s="47"/>
      <c r="X2990" s="49"/>
      <c r="Y2990" s="49"/>
      <c r="Z2990" s="49"/>
      <c r="AA2990" s="49"/>
    </row>
    <row r="2991" spans="1:27" x14ac:dyDescent="0.3">
      <c r="A2991" s="47"/>
      <c r="B2991" s="47"/>
      <c r="R2991" s="47"/>
      <c r="X2991" s="49"/>
      <c r="Y2991" s="49"/>
      <c r="Z2991" s="49"/>
      <c r="AA2991" s="49"/>
    </row>
    <row r="2992" spans="1:27" x14ac:dyDescent="0.3">
      <c r="A2992" s="47"/>
      <c r="B2992" s="47"/>
      <c r="R2992" s="47"/>
      <c r="X2992" s="49"/>
      <c r="Y2992" s="49"/>
      <c r="Z2992" s="49"/>
      <c r="AA2992" s="49"/>
    </row>
    <row r="2993" spans="1:27" x14ac:dyDescent="0.3">
      <c r="A2993" s="47"/>
      <c r="B2993" s="47"/>
      <c r="R2993" s="47"/>
      <c r="X2993" s="49"/>
      <c r="Y2993" s="49"/>
      <c r="Z2993" s="49"/>
      <c r="AA2993" s="49"/>
    </row>
    <row r="2994" spans="1:27" x14ac:dyDescent="0.3">
      <c r="A2994" s="47"/>
      <c r="B2994" s="47"/>
      <c r="R2994" s="47"/>
      <c r="X2994" s="49"/>
      <c r="Y2994" s="49"/>
      <c r="Z2994" s="49"/>
      <c r="AA2994" s="49"/>
    </row>
    <row r="2995" spans="1:27" x14ac:dyDescent="0.3">
      <c r="A2995" s="47"/>
      <c r="B2995" s="47"/>
      <c r="R2995" s="47"/>
      <c r="X2995" s="49"/>
      <c r="Y2995" s="49"/>
      <c r="Z2995" s="49"/>
      <c r="AA2995" s="49"/>
    </row>
    <row r="2996" spans="1:27" x14ac:dyDescent="0.3">
      <c r="A2996" s="47"/>
      <c r="B2996" s="47"/>
      <c r="R2996" s="47"/>
      <c r="X2996" s="49"/>
      <c r="Y2996" s="49"/>
      <c r="Z2996" s="49"/>
      <c r="AA2996" s="49"/>
    </row>
    <row r="2997" spans="1:27" x14ac:dyDescent="0.3">
      <c r="A2997" s="47"/>
      <c r="B2997" s="47"/>
      <c r="R2997" s="47"/>
      <c r="X2997" s="49"/>
      <c r="Y2997" s="49"/>
      <c r="Z2997" s="49"/>
      <c r="AA2997" s="49"/>
    </row>
    <row r="2998" spans="1:27" x14ac:dyDescent="0.3">
      <c r="A2998" s="47"/>
      <c r="B2998" s="47"/>
      <c r="R2998" s="47"/>
      <c r="X2998" s="49"/>
      <c r="Y2998" s="49"/>
      <c r="Z2998" s="49"/>
      <c r="AA2998" s="49"/>
    </row>
    <row r="2999" spans="1:27" x14ac:dyDescent="0.3">
      <c r="A2999" s="47"/>
      <c r="B2999" s="47"/>
      <c r="R2999" s="47"/>
      <c r="X2999" s="49"/>
      <c r="Y2999" s="49"/>
      <c r="Z2999" s="49"/>
      <c r="AA2999" s="49"/>
    </row>
    <row r="3000" spans="1:27" x14ac:dyDescent="0.3">
      <c r="A3000" s="47"/>
      <c r="B3000" s="47"/>
      <c r="R3000" s="47"/>
      <c r="X3000" s="49"/>
      <c r="Y3000" s="49"/>
      <c r="Z3000" s="49"/>
      <c r="AA3000" s="49"/>
    </row>
    <row r="3001" spans="1:27" x14ac:dyDescent="0.3">
      <c r="A3001" s="47"/>
      <c r="B3001" s="47"/>
      <c r="R3001" s="47"/>
      <c r="X3001" s="49"/>
      <c r="Y3001" s="49"/>
      <c r="Z3001" s="49"/>
      <c r="AA3001" s="49"/>
    </row>
    <row r="3002" spans="1:27" x14ac:dyDescent="0.3">
      <c r="A3002" s="47"/>
      <c r="B3002" s="47"/>
      <c r="R3002" s="47"/>
      <c r="X3002" s="49"/>
      <c r="Y3002" s="49"/>
      <c r="Z3002" s="49"/>
      <c r="AA3002" s="49"/>
    </row>
    <row r="3003" spans="1:27" x14ac:dyDescent="0.3">
      <c r="A3003" s="47"/>
      <c r="B3003" s="47"/>
      <c r="R3003" s="47"/>
      <c r="X3003" s="49"/>
      <c r="Y3003" s="49"/>
      <c r="Z3003" s="49"/>
      <c r="AA3003" s="49"/>
    </row>
    <row r="3004" spans="1:27" x14ac:dyDescent="0.3">
      <c r="A3004" s="47"/>
      <c r="B3004" s="47"/>
      <c r="R3004" s="47"/>
      <c r="X3004" s="49"/>
      <c r="Y3004" s="49"/>
      <c r="Z3004" s="49"/>
      <c r="AA3004" s="49"/>
    </row>
    <row r="3005" spans="1:27" x14ac:dyDescent="0.3">
      <c r="A3005" s="47"/>
      <c r="B3005" s="47"/>
      <c r="R3005" s="47"/>
      <c r="X3005" s="49"/>
      <c r="Y3005" s="49"/>
      <c r="Z3005" s="49"/>
      <c r="AA3005" s="49"/>
    </row>
    <row r="3006" spans="1:27" x14ac:dyDescent="0.3">
      <c r="A3006" s="47"/>
      <c r="B3006" s="47"/>
      <c r="R3006" s="47"/>
      <c r="X3006" s="49"/>
      <c r="Y3006" s="49"/>
      <c r="Z3006" s="49"/>
      <c r="AA3006" s="49"/>
    </row>
    <row r="3007" spans="1:27" x14ac:dyDescent="0.3">
      <c r="A3007" s="47"/>
      <c r="B3007" s="47"/>
      <c r="R3007" s="47"/>
      <c r="X3007" s="49"/>
      <c r="Y3007" s="49"/>
      <c r="Z3007" s="49"/>
      <c r="AA3007" s="49"/>
    </row>
    <row r="3008" spans="1:27" x14ac:dyDescent="0.3">
      <c r="A3008" s="47"/>
      <c r="B3008" s="47"/>
      <c r="R3008" s="47"/>
      <c r="X3008" s="49"/>
      <c r="Y3008" s="49"/>
      <c r="Z3008" s="49"/>
      <c r="AA3008" s="49"/>
    </row>
    <row r="3009" spans="2:5" x14ac:dyDescent="0.3">
      <c r="B3009" s="40"/>
      <c r="C3009" s="40"/>
      <c r="D3009" s="40"/>
      <c r="E3009" s="40"/>
    </row>
    <row r="3010" spans="2:5" x14ac:dyDescent="0.3">
      <c r="B3010" s="40"/>
      <c r="C3010" s="40"/>
      <c r="D3010" s="40"/>
      <c r="E3010" s="40"/>
    </row>
    <row r="3011" spans="2:5" x14ac:dyDescent="0.3">
      <c r="B3011" s="40"/>
      <c r="C3011" s="40"/>
      <c r="D3011" s="40"/>
      <c r="E3011" s="40"/>
    </row>
    <row r="3012" spans="2:5" x14ac:dyDescent="0.3">
      <c r="B3012" s="40"/>
      <c r="C3012" s="40"/>
      <c r="D3012" s="40"/>
      <c r="E3012" s="40"/>
    </row>
    <row r="3013" spans="2:5" x14ac:dyDescent="0.3">
      <c r="B3013" s="40"/>
      <c r="C3013" s="40"/>
      <c r="D3013" s="40"/>
      <c r="E3013" s="40"/>
    </row>
    <row r="3014" spans="2:5" x14ac:dyDescent="0.3">
      <c r="B3014" s="40"/>
      <c r="C3014" s="40"/>
      <c r="D3014" s="40"/>
      <c r="E3014" s="40"/>
    </row>
    <row r="3015" spans="2:5" x14ac:dyDescent="0.3">
      <c r="B3015" s="40"/>
      <c r="C3015" s="40"/>
      <c r="D3015" s="40"/>
      <c r="E3015" s="40"/>
    </row>
    <row r="3016" spans="2:5" ht="43.2" customHeight="1" x14ac:dyDescent="0.3">
      <c r="B3016" s="40"/>
      <c r="C3016" s="40"/>
      <c r="D3016" s="40"/>
      <c r="E3016" s="40"/>
    </row>
    <row r="3017" spans="2:5" x14ac:dyDescent="0.3">
      <c r="B3017" s="40"/>
      <c r="C3017" s="40"/>
      <c r="D3017" s="40"/>
      <c r="E3017" s="40"/>
    </row>
    <row r="3018" spans="2:5" x14ac:dyDescent="0.3">
      <c r="B3018" s="40"/>
      <c r="C3018" s="40"/>
      <c r="D3018" s="40"/>
      <c r="E3018" s="40"/>
    </row>
    <row r="3019" spans="2:5" x14ac:dyDescent="0.3">
      <c r="B3019" s="40"/>
      <c r="C3019" s="40"/>
      <c r="D3019" s="40"/>
      <c r="E3019" s="40"/>
    </row>
    <row r="3020" spans="2:5" x14ac:dyDescent="0.3">
      <c r="B3020" s="40"/>
      <c r="C3020" s="40"/>
      <c r="D3020" s="40"/>
      <c r="E3020" s="40"/>
    </row>
    <row r="3021" spans="2:5" x14ac:dyDescent="0.3">
      <c r="B3021" s="40"/>
      <c r="C3021" s="40"/>
      <c r="D3021" s="40"/>
      <c r="E3021" s="40"/>
    </row>
    <row r="3022" spans="2:5" x14ac:dyDescent="0.3">
      <c r="B3022" s="40"/>
      <c r="C3022" s="40"/>
      <c r="D3022" s="40"/>
      <c r="E3022" s="40"/>
    </row>
    <row r="3023" spans="2:5" x14ac:dyDescent="0.3">
      <c r="B3023" s="40"/>
      <c r="C3023" s="40"/>
      <c r="D3023" s="40"/>
      <c r="E3023" s="40"/>
    </row>
    <row r="3024" spans="2:5" x14ac:dyDescent="0.3">
      <c r="B3024" s="40"/>
      <c r="C3024" s="40"/>
      <c r="D3024" s="40"/>
      <c r="E3024" s="40"/>
    </row>
    <row r="3025" spans="2:5" x14ac:dyDescent="0.3">
      <c r="B3025" s="40"/>
      <c r="C3025" s="40"/>
      <c r="D3025" s="40"/>
      <c r="E3025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70" zoomScaleNormal="70" workbookViewId="0">
      <selection activeCell="K44" sqref="K44"/>
    </sheetView>
  </sheetViews>
  <sheetFormatPr defaultRowHeight="14.4" x14ac:dyDescent="0.3"/>
  <cols>
    <col min="5" max="5" width="11.44140625" bestFit="1" customWidth="1"/>
    <col min="6" max="6" width="12.44140625" bestFit="1" customWidth="1"/>
    <col min="7" max="7" width="11.88671875" bestFit="1" customWidth="1"/>
    <col min="8" max="8" width="27.44140625" customWidth="1"/>
    <col min="10" max="10" width="9.6640625" bestFit="1" customWidth="1"/>
    <col min="11" max="11" width="19.6640625" bestFit="1" customWidth="1"/>
    <col min="12" max="12" width="17.109375" bestFit="1" customWidth="1"/>
  </cols>
  <sheetData>
    <row r="1" spans="1:12" x14ac:dyDescent="0.3">
      <c r="A1" s="54" t="s">
        <v>100</v>
      </c>
      <c r="B1" s="54" t="s">
        <v>132</v>
      </c>
      <c r="C1" s="54" t="s">
        <v>133</v>
      </c>
      <c r="D1" s="54" t="s">
        <v>134</v>
      </c>
      <c r="E1" s="54" t="s">
        <v>84</v>
      </c>
      <c r="F1" s="55" t="s">
        <v>141</v>
      </c>
      <c r="G1" s="55" t="s">
        <v>142</v>
      </c>
      <c r="H1" s="55" t="s">
        <v>143</v>
      </c>
      <c r="J1" s="58" t="s">
        <v>102</v>
      </c>
      <c r="K1" s="58" t="s">
        <v>144</v>
      </c>
      <c r="L1" s="58" t="s">
        <v>0</v>
      </c>
    </row>
    <row r="2" spans="1:12" x14ac:dyDescent="0.3">
      <c r="A2" s="54" t="s">
        <v>33</v>
      </c>
      <c r="B2" s="54" t="s">
        <v>135</v>
      </c>
      <c r="C2" s="54">
        <v>200</v>
      </c>
      <c r="D2" s="54">
        <v>0</v>
      </c>
      <c r="E2" s="54"/>
      <c r="F2" s="56">
        <v>62.231192337833662</v>
      </c>
      <c r="G2" s="56">
        <v>75.651475573229035</v>
      </c>
      <c r="H2" s="57">
        <v>13.420283235395374</v>
      </c>
      <c r="J2" s="59" t="s">
        <v>33</v>
      </c>
      <c r="K2" s="60">
        <f>((H6-H5)/H5)*100</f>
        <v>96.035692213282459</v>
      </c>
      <c r="L2" s="60">
        <f>K2/100</f>
        <v>0.96035692213282464</v>
      </c>
    </row>
    <row r="3" spans="1:12" x14ac:dyDescent="0.3">
      <c r="A3" s="54" t="s">
        <v>33</v>
      </c>
      <c r="B3" s="54" t="s">
        <v>135</v>
      </c>
      <c r="C3" s="54">
        <v>200</v>
      </c>
      <c r="D3" s="54">
        <v>50</v>
      </c>
      <c r="E3" s="54"/>
      <c r="F3" s="56">
        <v>58.65153337041238</v>
      </c>
      <c r="G3" s="56">
        <v>88.673163196856279</v>
      </c>
      <c r="H3" s="57">
        <v>30.021629826443899</v>
      </c>
      <c r="J3" s="59" t="s">
        <v>34</v>
      </c>
      <c r="K3" s="60">
        <f>((H16-H13)/H13)*100</f>
        <v>18.18151878549558</v>
      </c>
      <c r="L3" s="60">
        <f t="shared" ref="L3:L7" si="0">K3/100</f>
        <v>0.18181518785495579</v>
      </c>
    </row>
    <row r="4" spans="1:12" x14ac:dyDescent="0.3">
      <c r="A4" s="54" t="s">
        <v>33</v>
      </c>
      <c r="B4" s="54" t="s">
        <v>135</v>
      </c>
      <c r="C4" s="54">
        <v>0</v>
      </c>
      <c r="D4" s="54">
        <v>50</v>
      </c>
      <c r="E4" s="54"/>
      <c r="F4" s="56">
        <v>78.481585936481892</v>
      </c>
      <c r="G4" s="56">
        <v>104.68650108043151</v>
      </c>
      <c r="H4" s="57">
        <v>26.20491514394962</v>
      </c>
      <c r="J4" s="59" t="s">
        <v>35</v>
      </c>
      <c r="K4" s="60">
        <f>((H27-H20)/H20)*100</f>
        <v>59.841156647667084</v>
      </c>
      <c r="L4" s="60">
        <f t="shared" si="0"/>
        <v>0.59841156647667082</v>
      </c>
    </row>
    <row r="5" spans="1:12" x14ac:dyDescent="0.3">
      <c r="A5" s="54" t="s">
        <v>33</v>
      </c>
      <c r="B5" s="54" t="s">
        <v>135</v>
      </c>
      <c r="C5" s="54">
        <v>0</v>
      </c>
      <c r="D5" s="54">
        <v>0</v>
      </c>
      <c r="E5" s="54" t="s">
        <v>110</v>
      </c>
      <c r="F5" s="56">
        <v>74.664229396274294</v>
      </c>
      <c r="G5" s="56">
        <v>98.487294758385957</v>
      </c>
      <c r="H5" s="57">
        <v>23.823065362111663</v>
      </c>
      <c r="J5" s="59" t="s">
        <v>36</v>
      </c>
      <c r="K5" s="60">
        <f>((H36-H35)/H35)*100</f>
        <v>22.899607470231071</v>
      </c>
      <c r="L5" s="60">
        <f t="shared" si="0"/>
        <v>0.2289960747023107</v>
      </c>
    </row>
    <row r="6" spans="1:12" x14ac:dyDescent="0.3">
      <c r="A6" s="54" t="s">
        <v>33</v>
      </c>
      <c r="B6" s="54" t="s">
        <v>135</v>
      </c>
      <c r="C6" s="54">
        <v>200</v>
      </c>
      <c r="D6" s="54">
        <v>100</v>
      </c>
      <c r="E6" s="54" t="s">
        <v>113</v>
      </c>
      <c r="F6" s="56">
        <v>62.940658605629068</v>
      </c>
      <c r="G6" s="56">
        <v>109.64236969466739</v>
      </c>
      <c r="H6" s="57">
        <v>46.701711089038326</v>
      </c>
      <c r="J6" s="59" t="s">
        <v>37</v>
      </c>
      <c r="K6" s="60">
        <f>((H40-H45)/H45)*100</f>
        <v>13.798937585588133</v>
      </c>
      <c r="L6" s="60">
        <f t="shared" si="0"/>
        <v>0.13798937585588134</v>
      </c>
    </row>
    <row r="7" spans="1:12" x14ac:dyDescent="0.3">
      <c r="A7" s="54" t="s">
        <v>33</v>
      </c>
      <c r="B7" s="54" t="s">
        <v>135</v>
      </c>
      <c r="C7" s="54">
        <v>100</v>
      </c>
      <c r="D7" s="54">
        <v>50</v>
      </c>
      <c r="E7" s="54"/>
      <c r="F7" s="56">
        <v>72.932922215791748</v>
      </c>
      <c r="G7" s="56">
        <v>106.6908770581265</v>
      </c>
      <c r="H7" s="57">
        <v>33.757954842334755</v>
      </c>
      <c r="J7" s="59" t="s">
        <v>38</v>
      </c>
      <c r="K7" s="60">
        <f>((H50-H48)/H48)*100</f>
        <v>26.286961923221359</v>
      </c>
      <c r="L7" s="60">
        <f t="shared" si="0"/>
        <v>0.26286961923221358</v>
      </c>
    </row>
    <row r="8" spans="1:12" x14ac:dyDescent="0.3">
      <c r="A8" s="54" t="s">
        <v>33</v>
      </c>
      <c r="B8" s="54" t="s">
        <v>135</v>
      </c>
      <c r="C8" s="54">
        <v>0</v>
      </c>
      <c r="D8" s="54">
        <v>100</v>
      </c>
      <c r="E8" s="54"/>
      <c r="F8" s="56">
        <v>77.755738028895479</v>
      </c>
      <c r="G8" s="56">
        <v>103.59527449532017</v>
      </c>
      <c r="H8" s="57">
        <v>25.83953646642469</v>
      </c>
    </row>
    <row r="9" spans="1:12" x14ac:dyDescent="0.3">
      <c r="A9" s="54" t="s">
        <v>33</v>
      </c>
      <c r="B9" s="54" t="s">
        <v>135</v>
      </c>
      <c r="C9" s="54">
        <v>100</v>
      </c>
      <c r="D9" s="54">
        <v>0</v>
      </c>
      <c r="E9" s="54"/>
      <c r="F9" s="56">
        <v>78.363714520536689</v>
      </c>
      <c r="G9" s="56">
        <v>97.071557707618524</v>
      </c>
      <c r="H9" s="57">
        <v>18.707843187081835</v>
      </c>
    </row>
    <row r="10" spans="1:12" x14ac:dyDescent="0.3">
      <c r="A10" s="54" t="s">
        <v>33</v>
      </c>
      <c r="B10" s="54" t="s">
        <v>135</v>
      </c>
      <c r="C10" s="54">
        <v>100</v>
      </c>
      <c r="D10" s="54">
        <v>100</v>
      </c>
      <c r="E10" s="54"/>
      <c r="F10" s="56">
        <v>78.682823570774644</v>
      </c>
      <c r="G10" s="56">
        <v>115.59799867041622</v>
      </c>
      <c r="H10" s="57">
        <v>36.915175099641573</v>
      </c>
    </row>
    <row r="11" spans="1:12" x14ac:dyDescent="0.3">
      <c r="A11" s="54" t="s">
        <v>34</v>
      </c>
      <c r="B11" s="54" t="s">
        <v>137</v>
      </c>
      <c r="C11" s="54">
        <v>200</v>
      </c>
      <c r="D11" s="54">
        <v>50</v>
      </c>
      <c r="E11" s="54"/>
      <c r="F11" s="56">
        <v>128.56402612508111</v>
      </c>
      <c r="G11" s="56">
        <v>190.50273675935688</v>
      </c>
      <c r="H11" s="57">
        <v>61.938710634275765</v>
      </c>
    </row>
    <row r="12" spans="1:12" x14ac:dyDescent="0.3">
      <c r="A12" s="54" t="s">
        <v>34</v>
      </c>
      <c r="B12" s="54" t="s">
        <v>137</v>
      </c>
      <c r="C12" s="54">
        <v>100</v>
      </c>
      <c r="D12" s="54">
        <v>100</v>
      </c>
      <c r="E12" s="54"/>
      <c r="F12" s="56">
        <v>151.29240621779485</v>
      </c>
      <c r="G12" s="56">
        <v>197.94452003913204</v>
      </c>
      <c r="H12" s="57">
        <v>46.652113821337196</v>
      </c>
    </row>
    <row r="13" spans="1:12" x14ac:dyDescent="0.3">
      <c r="A13" s="54" t="s">
        <v>34</v>
      </c>
      <c r="B13" s="54" t="s">
        <v>137</v>
      </c>
      <c r="C13" s="54">
        <v>0</v>
      </c>
      <c r="D13" s="54">
        <v>0</v>
      </c>
      <c r="E13" s="54" t="s">
        <v>110</v>
      </c>
      <c r="F13" s="56">
        <v>155.61400889320547</v>
      </c>
      <c r="G13" s="56">
        <v>207.59963410804599</v>
      </c>
      <c r="H13" s="57">
        <v>51.985625214840525</v>
      </c>
    </row>
    <row r="14" spans="1:12" x14ac:dyDescent="0.3">
      <c r="A14" s="54" t="s">
        <v>34</v>
      </c>
      <c r="B14" s="54" t="s">
        <v>137</v>
      </c>
      <c r="C14" s="54">
        <v>100</v>
      </c>
      <c r="D14" s="54">
        <v>0</v>
      </c>
      <c r="E14" s="54"/>
      <c r="F14" s="56">
        <v>165.91322249862085</v>
      </c>
      <c r="G14" s="56">
        <v>233.44897483647424</v>
      </c>
      <c r="H14" s="57">
        <v>67.535752337853381</v>
      </c>
    </row>
    <row r="15" spans="1:12" x14ac:dyDescent="0.3">
      <c r="A15" s="54" t="s">
        <v>34</v>
      </c>
      <c r="B15" s="54" t="s">
        <v>137</v>
      </c>
      <c r="C15" s="54">
        <v>0</v>
      </c>
      <c r="D15" s="54">
        <v>50</v>
      </c>
      <c r="E15" s="54"/>
      <c r="F15" s="56">
        <v>153.78614749682475</v>
      </c>
      <c r="G15" s="56">
        <v>197.72376197510948</v>
      </c>
      <c r="H15" s="57">
        <v>43.937614478284729</v>
      </c>
    </row>
    <row r="16" spans="1:12" x14ac:dyDescent="0.3">
      <c r="A16" s="54" t="s">
        <v>34</v>
      </c>
      <c r="B16" s="54" t="s">
        <v>137</v>
      </c>
      <c r="C16" s="54">
        <v>200</v>
      </c>
      <c r="D16" s="54">
        <v>100</v>
      </c>
      <c r="E16" s="54" t="s">
        <v>113</v>
      </c>
      <c r="F16" s="56">
        <v>141.36392060022376</v>
      </c>
      <c r="G16" s="56">
        <v>202.80132202925785</v>
      </c>
      <c r="H16" s="57">
        <v>61.437401429034082</v>
      </c>
    </row>
    <row r="17" spans="1:15" x14ac:dyDescent="0.3">
      <c r="A17" s="54" t="s">
        <v>34</v>
      </c>
      <c r="B17" s="54" t="s">
        <v>137</v>
      </c>
      <c r="C17" s="54">
        <v>100</v>
      </c>
      <c r="D17" s="54">
        <v>50</v>
      </c>
      <c r="E17" s="54"/>
      <c r="F17" s="56">
        <v>149.8565535114833</v>
      </c>
      <c r="G17" s="56">
        <v>217.67412491886645</v>
      </c>
      <c r="H17" s="57">
        <v>67.817571407383156</v>
      </c>
    </row>
    <row r="18" spans="1:15" x14ac:dyDescent="0.3">
      <c r="A18" s="54" t="s">
        <v>34</v>
      </c>
      <c r="B18" s="54" t="s">
        <v>137</v>
      </c>
      <c r="C18" s="54">
        <v>200</v>
      </c>
      <c r="D18" s="54">
        <v>0</v>
      </c>
      <c r="E18" s="54"/>
      <c r="F18" s="56">
        <v>150.75891991075474</v>
      </c>
      <c r="G18" s="56">
        <v>227.56183270860248</v>
      </c>
      <c r="H18" s="57">
        <v>76.802912797847739</v>
      </c>
    </row>
    <row r="19" spans="1:15" x14ac:dyDescent="0.3">
      <c r="A19" s="54" t="s">
        <v>34</v>
      </c>
      <c r="B19" s="54" t="s">
        <v>137</v>
      </c>
      <c r="C19" s="54">
        <v>0</v>
      </c>
      <c r="D19" s="54">
        <v>100</v>
      </c>
      <c r="E19" s="54"/>
      <c r="F19" s="56">
        <v>133.15998410877467</v>
      </c>
      <c r="G19" s="56">
        <v>181.14689568293457</v>
      </c>
      <c r="H19" s="57">
        <v>47.986911574159905</v>
      </c>
    </row>
    <row r="20" spans="1:15" x14ac:dyDescent="0.3">
      <c r="A20" s="54" t="s">
        <v>35</v>
      </c>
      <c r="B20" s="54" t="s">
        <v>138</v>
      </c>
      <c r="C20" s="54">
        <v>0</v>
      </c>
      <c r="D20" s="54">
        <v>0</v>
      </c>
      <c r="E20" s="54" t="s">
        <v>110</v>
      </c>
      <c r="F20" s="56">
        <v>90.359628277720191</v>
      </c>
      <c r="G20" s="56">
        <v>119.68547295209265</v>
      </c>
      <c r="H20" s="57">
        <v>29.325844674372462</v>
      </c>
    </row>
    <row r="21" spans="1:15" x14ac:dyDescent="0.3">
      <c r="A21" s="54" t="s">
        <v>35</v>
      </c>
      <c r="B21" s="54" t="s">
        <v>138</v>
      </c>
      <c r="C21" s="54">
        <v>0</v>
      </c>
      <c r="D21" s="54">
        <v>50</v>
      </c>
      <c r="E21" s="54"/>
      <c r="F21" s="56">
        <v>86.963813271240937</v>
      </c>
      <c r="G21" s="56">
        <v>125.00358812299564</v>
      </c>
      <c r="H21" s="57">
        <v>38.0397748517547</v>
      </c>
    </row>
    <row r="22" spans="1:15" x14ac:dyDescent="0.3">
      <c r="A22" s="54" t="s">
        <v>35</v>
      </c>
      <c r="B22" s="54" t="s">
        <v>138</v>
      </c>
      <c r="C22" s="54">
        <v>100</v>
      </c>
      <c r="D22" s="54">
        <v>100</v>
      </c>
      <c r="E22" s="54"/>
      <c r="F22" s="56">
        <v>98.755233114998859</v>
      </c>
      <c r="G22" s="56">
        <v>150.08001771566637</v>
      </c>
      <c r="H22" s="57">
        <v>51.324784600667513</v>
      </c>
      <c r="O22" s="1"/>
    </row>
    <row r="23" spans="1:15" x14ac:dyDescent="0.3">
      <c r="A23" s="54" t="s">
        <v>35</v>
      </c>
      <c r="B23" s="54" t="s">
        <v>138</v>
      </c>
      <c r="C23" s="54">
        <v>200</v>
      </c>
      <c r="D23" s="54">
        <v>50</v>
      </c>
      <c r="E23" s="54"/>
      <c r="F23" s="56">
        <v>94.391084200837938</v>
      </c>
      <c r="G23" s="56">
        <v>149.24940803472916</v>
      </c>
      <c r="H23" s="57">
        <v>54.85832383389122</v>
      </c>
    </row>
    <row r="24" spans="1:15" x14ac:dyDescent="0.3">
      <c r="A24" s="54" t="s">
        <v>35</v>
      </c>
      <c r="B24" s="54" t="s">
        <v>138</v>
      </c>
      <c r="C24" s="54">
        <v>0</v>
      </c>
      <c r="D24" s="54">
        <v>100</v>
      </c>
      <c r="E24" s="54"/>
      <c r="F24" s="56">
        <v>79.749654420184555</v>
      </c>
      <c r="G24" s="56">
        <v>116.46615187051812</v>
      </c>
      <c r="H24" s="57">
        <v>36.716497450333563</v>
      </c>
    </row>
    <row r="25" spans="1:15" x14ac:dyDescent="0.3">
      <c r="A25" s="54" t="s">
        <v>35</v>
      </c>
      <c r="B25" s="54" t="s">
        <v>138</v>
      </c>
      <c r="C25" s="54">
        <v>100</v>
      </c>
      <c r="D25" s="54">
        <v>50</v>
      </c>
      <c r="E25" s="54"/>
      <c r="F25" s="56">
        <v>92.688361685774353</v>
      </c>
      <c r="G25" s="56">
        <v>135.00270029203571</v>
      </c>
      <c r="H25" s="57">
        <v>42.314338606261359</v>
      </c>
    </row>
    <row r="26" spans="1:15" x14ac:dyDescent="0.3">
      <c r="A26" s="54" t="s">
        <v>35</v>
      </c>
      <c r="B26" s="54" t="s">
        <v>138</v>
      </c>
      <c r="C26" s="54">
        <v>100</v>
      </c>
      <c r="D26" s="54">
        <v>0</v>
      </c>
      <c r="E26" s="54"/>
      <c r="F26" s="56">
        <v>99.476930449452155</v>
      </c>
      <c r="G26" s="56">
        <v>147.83991913218682</v>
      </c>
      <c r="H26" s="57">
        <v>48.362988682734667</v>
      </c>
    </row>
    <row r="27" spans="1:15" x14ac:dyDescent="0.3">
      <c r="A27" s="54" t="s">
        <v>35</v>
      </c>
      <c r="B27" s="54" t="s">
        <v>138</v>
      </c>
      <c r="C27" s="54">
        <v>200</v>
      </c>
      <c r="D27" s="54">
        <v>100</v>
      </c>
      <c r="E27" s="54" t="s">
        <v>113</v>
      </c>
      <c r="F27" s="56">
        <v>81.470243854943973</v>
      </c>
      <c r="G27" s="56">
        <v>128.3450131791592</v>
      </c>
      <c r="H27" s="57">
        <v>46.874769324215222</v>
      </c>
    </row>
    <row r="28" spans="1:15" x14ac:dyDescent="0.3">
      <c r="A28" s="54" t="s">
        <v>35</v>
      </c>
      <c r="B28" s="54" t="s">
        <v>138</v>
      </c>
      <c r="C28" s="54">
        <v>200</v>
      </c>
      <c r="D28" s="54">
        <v>0</v>
      </c>
      <c r="E28" s="54"/>
      <c r="F28" s="56">
        <v>94.166579049300552</v>
      </c>
      <c r="G28" s="56">
        <v>145.25160545672028</v>
      </c>
      <c r="H28" s="57">
        <v>51.085026407419733</v>
      </c>
    </row>
    <row r="29" spans="1:15" x14ac:dyDescent="0.3">
      <c r="A29" s="54" t="s">
        <v>36</v>
      </c>
      <c r="B29" s="54" t="s">
        <v>136</v>
      </c>
      <c r="C29" s="54">
        <v>200</v>
      </c>
      <c r="D29" s="54">
        <v>0</v>
      </c>
      <c r="E29" s="54"/>
      <c r="F29" s="56">
        <v>120.3232128697265</v>
      </c>
      <c r="G29" s="56">
        <v>219.29804748960973</v>
      </c>
      <c r="H29" s="57">
        <v>98.974834619883225</v>
      </c>
    </row>
    <row r="30" spans="1:15" x14ac:dyDescent="0.3">
      <c r="A30" s="54" t="s">
        <v>36</v>
      </c>
      <c r="B30" s="54" t="s">
        <v>136</v>
      </c>
      <c r="C30" s="54">
        <v>200</v>
      </c>
      <c r="D30" s="54">
        <v>50</v>
      </c>
      <c r="E30" s="54"/>
      <c r="F30" s="56">
        <v>114.84768699685722</v>
      </c>
      <c r="G30" s="56">
        <v>213.64778753287297</v>
      </c>
      <c r="H30" s="57">
        <v>98.800100536015748</v>
      </c>
    </row>
    <row r="31" spans="1:15" x14ac:dyDescent="0.3">
      <c r="A31" s="54" t="s">
        <v>36</v>
      </c>
      <c r="B31" s="54" t="s">
        <v>136</v>
      </c>
      <c r="C31" s="54">
        <v>100</v>
      </c>
      <c r="D31" s="54">
        <v>0</v>
      </c>
      <c r="E31" s="54"/>
      <c r="F31" s="56">
        <v>110.52941355934757</v>
      </c>
      <c r="G31" s="56">
        <v>201.99084492686509</v>
      </c>
      <c r="H31" s="57">
        <v>91.46143136751752</v>
      </c>
    </row>
    <row r="32" spans="1:15" x14ac:dyDescent="0.3">
      <c r="A32" s="54" t="s">
        <v>36</v>
      </c>
      <c r="B32" s="54" t="s">
        <v>136</v>
      </c>
      <c r="C32" s="54">
        <v>100</v>
      </c>
      <c r="D32" s="54">
        <v>50</v>
      </c>
      <c r="E32" s="54"/>
      <c r="F32" s="56">
        <v>102.27037567143552</v>
      </c>
      <c r="G32" s="56">
        <v>194.75154636938723</v>
      </c>
      <c r="H32" s="57">
        <v>92.481170697951711</v>
      </c>
    </row>
    <row r="33" spans="1:11" x14ac:dyDescent="0.3">
      <c r="A33" s="54" t="s">
        <v>36</v>
      </c>
      <c r="B33" s="54" t="s">
        <v>136</v>
      </c>
      <c r="C33" s="54">
        <v>100</v>
      </c>
      <c r="D33" s="54">
        <v>100</v>
      </c>
      <c r="E33" s="54"/>
      <c r="F33" s="56">
        <v>101.64662554560564</v>
      </c>
      <c r="G33" s="56">
        <v>185.86596039631704</v>
      </c>
      <c r="H33" s="57">
        <v>84.219334850711391</v>
      </c>
    </row>
    <row r="34" spans="1:11" x14ac:dyDescent="0.3">
      <c r="A34" s="54" t="s">
        <v>36</v>
      </c>
      <c r="B34" s="54" t="s">
        <v>136</v>
      </c>
      <c r="C34" s="54">
        <v>0</v>
      </c>
      <c r="D34" s="54">
        <v>50</v>
      </c>
      <c r="E34" s="54"/>
      <c r="F34" s="56">
        <v>97.044446666506403</v>
      </c>
      <c r="G34" s="56">
        <v>165.85922465308664</v>
      </c>
      <c r="H34" s="57">
        <v>68.814777986580239</v>
      </c>
    </row>
    <row r="35" spans="1:11" x14ac:dyDescent="0.3">
      <c r="A35" s="54" t="s">
        <v>36</v>
      </c>
      <c r="B35" s="54" t="s">
        <v>136</v>
      </c>
      <c r="C35" s="54">
        <v>0</v>
      </c>
      <c r="D35" s="54">
        <v>0</v>
      </c>
      <c r="E35" s="54" t="s">
        <v>110</v>
      </c>
      <c r="F35" s="56">
        <v>97.196037785734362</v>
      </c>
      <c r="G35" s="56">
        <v>167.94646717263183</v>
      </c>
      <c r="H35" s="57">
        <v>70.750429386897466</v>
      </c>
      <c r="K35" s="2"/>
    </row>
    <row r="36" spans="1:11" x14ac:dyDescent="0.3">
      <c r="A36" s="54" t="s">
        <v>36</v>
      </c>
      <c r="B36" s="54" t="s">
        <v>136</v>
      </c>
      <c r="C36" s="54">
        <v>200</v>
      </c>
      <c r="D36" s="54">
        <v>100</v>
      </c>
      <c r="E36" s="54" t="s">
        <v>113</v>
      </c>
      <c r="F36" s="56">
        <v>100.22729466666334</v>
      </c>
      <c r="G36" s="56">
        <v>183.97060678797217</v>
      </c>
      <c r="H36" s="57">
        <v>86.951999999999998</v>
      </c>
    </row>
    <row r="37" spans="1:11" x14ac:dyDescent="0.3">
      <c r="A37" s="54" t="s">
        <v>36</v>
      </c>
      <c r="B37" s="54" t="s">
        <v>136</v>
      </c>
      <c r="C37" s="54">
        <v>0</v>
      </c>
      <c r="D37" s="54">
        <v>100</v>
      </c>
      <c r="E37" s="54"/>
      <c r="F37" s="56">
        <v>111.50466211220188</v>
      </c>
      <c r="G37" s="56">
        <v>199.56488109807734</v>
      </c>
      <c r="H37" s="57">
        <v>88.060218985875451</v>
      </c>
    </row>
    <row r="38" spans="1:11" x14ac:dyDescent="0.3">
      <c r="A38" s="54" t="s">
        <v>37</v>
      </c>
      <c r="B38" s="54" t="s">
        <v>139</v>
      </c>
      <c r="C38" s="54">
        <v>200</v>
      </c>
      <c r="D38" s="54">
        <v>50</v>
      </c>
      <c r="E38" s="54"/>
      <c r="F38" s="56">
        <v>79.178919372571514</v>
      </c>
      <c r="G38" s="56">
        <v>115.20326782346146</v>
      </c>
      <c r="H38" s="57">
        <v>36.024348450889946</v>
      </c>
    </row>
    <row r="39" spans="1:11" x14ac:dyDescent="0.3">
      <c r="A39" s="54" t="s">
        <v>37</v>
      </c>
      <c r="B39" s="54" t="s">
        <v>139</v>
      </c>
      <c r="C39" s="54">
        <v>0</v>
      </c>
      <c r="D39" s="54">
        <v>50</v>
      </c>
      <c r="E39" s="54"/>
      <c r="F39" s="56">
        <v>79.273434445880184</v>
      </c>
      <c r="G39" s="56">
        <v>106.54385029882805</v>
      </c>
      <c r="H39" s="57">
        <v>27.270415852947863</v>
      </c>
    </row>
    <row r="40" spans="1:11" x14ac:dyDescent="0.3">
      <c r="A40" s="54" t="s">
        <v>37</v>
      </c>
      <c r="B40" s="54" t="s">
        <v>139</v>
      </c>
      <c r="C40" s="54">
        <v>200</v>
      </c>
      <c r="D40" s="54">
        <v>100</v>
      </c>
      <c r="E40" s="54" t="s">
        <v>113</v>
      </c>
      <c r="F40" s="56">
        <v>91.563434686241237</v>
      </c>
      <c r="G40" s="56">
        <v>137.80772663309284</v>
      </c>
      <c r="H40" s="57">
        <v>30.584887999999999</v>
      </c>
    </row>
    <row r="41" spans="1:11" x14ac:dyDescent="0.3">
      <c r="A41" s="54" t="s">
        <v>37</v>
      </c>
      <c r="B41" s="54" t="s">
        <v>139</v>
      </c>
      <c r="C41" s="54">
        <v>200</v>
      </c>
      <c r="D41" s="54">
        <v>0</v>
      </c>
      <c r="E41" s="54"/>
      <c r="F41" s="56">
        <v>74.353732745730611</v>
      </c>
      <c r="G41" s="56">
        <v>92.246110134381325</v>
      </c>
      <c r="H41" s="57">
        <v>17.892377388650715</v>
      </c>
    </row>
    <row r="42" spans="1:11" x14ac:dyDescent="0.3">
      <c r="A42" s="54" t="s">
        <v>37</v>
      </c>
      <c r="B42" s="54" t="s">
        <v>139</v>
      </c>
      <c r="C42" s="54">
        <v>100</v>
      </c>
      <c r="D42" s="54">
        <v>50</v>
      </c>
      <c r="E42" s="54"/>
      <c r="F42" s="56">
        <v>90.834965512257853</v>
      </c>
      <c r="G42" s="56">
        <v>128.68777807544592</v>
      </c>
      <c r="H42" s="57">
        <v>37.852812563188067</v>
      </c>
    </row>
    <row r="43" spans="1:11" x14ac:dyDescent="0.3">
      <c r="A43" s="54" t="s">
        <v>37</v>
      </c>
      <c r="B43" s="54" t="s">
        <v>139</v>
      </c>
      <c r="C43" s="54">
        <v>100</v>
      </c>
      <c r="D43" s="54">
        <v>0</v>
      </c>
      <c r="E43" s="54"/>
      <c r="F43" s="56">
        <v>84.233450189935326</v>
      </c>
      <c r="G43" s="56">
        <v>109.82531921673333</v>
      </c>
      <c r="H43" s="57">
        <v>25.591869026798008</v>
      </c>
    </row>
    <row r="44" spans="1:11" x14ac:dyDescent="0.3">
      <c r="A44" s="54" t="s">
        <v>37</v>
      </c>
      <c r="B44" s="54" t="s">
        <v>139</v>
      </c>
      <c r="C44" s="54">
        <v>0</v>
      </c>
      <c r="D44" s="54">
        <v>100</v>
      </c>
      <c r="E44" s="54"/>
      <c r="F44" s="56">
        <v>93.000456001583501</v>
      </c>
      <c r="G44" s="56">
        <v>126.7159384799201</v>
      </c>
      <c r="H44" s="57">
        <v>33.715482478336597</v>
      </c>
    </row>
    <row r="45" spans="1:11" x14ac:dyDescent="0.3">
      <c r="A45" s="54" t="s">
        <v>37</v>
      </c>
      <c r="B45" s="54" t="s">
        <v>139</v>
      </c>
      <c r="C45" s="54">
        <v>0</v>
      </c>
      <c r="D45" s="54">
        <v>0</v>
      </c>
      <c r="E45" s="54" t="s">
        <v>110</v>
      </c>
      <c r="F45" s="56">
        <v>93.804582266401979</v>
      </c>
      <c r="G45" s="56">
        <v>120.68083317779306</v>
      </c>
      <c r="H45" s="57">
        <v>26.876250911391082</v>
      </c>
    </row>
    <row r="46" spans="1:11" x14ac:dyDescent="0.3">
      <c r="A46" s="54" t="s">
        <v>37</v>
      </c>
      <c r="B46" s="54" t="s">
        <v>139</v>
      </c>
      <c r="C46" s="54">
        <v>100</v>
      </c>
      <c r="D46" s="54">
        <v>100</v>
      </c>
      <c r="E46" s="54"/>
      <c r="F46" s="56">
        <v>90.754113334043396</v>
      </c>
      <c r="G46" s="56">
        <v>131.73109269073336</v>
      </c>
      <c r="H46" s="57">
        <v>40.976979356689966</v>
      </c>
    </row>
    <row r="47" spans="1:11" x14ac:dyDescent="0.3">
      <c r="A47" s="54" t="s">
        <v>38</v>
      </c>
      <c r="B47" s="54" t="s">
        <v>140</v>
      </c>
      <c r="C47" s="54">
        <v>200</v>
      </c>
      <c r="D47" s="54">
        <v>50</v>
      </c>
      <c r="E47" s="54"/>
      <c r="F47" s="56">
        <v>179.05467975590204</v>
      </c>
      <c r="G47" s="56">
        <v>263.73081615999217</v>
      </c>
      <c r="H47" s="57">
        <v>84.67613640409013</v>
      </c>
    </row>
    <row r="48" spans="1:11" x14ac:dyDescent="0.3">
      <c r="A48" s="54" t="s">
        <v>38</v>
      </c>
      <c r="B48" s="54" t="s">
        <v>140</v>
      </c>
      <c r="C48" s="54">
        <v>0</v>
      </c>
      <c r="D48" s="54">
        <v>0</v>
      </c>
      <c r="E48" s="54" t="s">
        <v>110</v>
      </c>
      <c r="F48" s="56">
        <v>158.57929302310237</v>
      </c>
      <c r="G48" s="56">
        <v>214.55107248770187</v>
      </c>
      <c r="H48" s="57">
        <v>55.971779464599507</v>
      </c>
    </row>
    <row r="49" spans="1:8" x14ac:dyDescent="0.3">
      <c r="A49" s="54" t="s">
        <v>38</v>
      </c>
      <c r="B49" s="54" t="s">
        <v>140</v>
      </c>
      <c r="C49" s="54">
        <v>100</v>
      </c>
      <c r="D49" s="54">
        <v>0</v>
      </c>
      <c r="E49" s="54"/>
      <c r="F49" s="56">
        <v>188.57182331403629</v>
      </c>
      <c r="G49" s="56">
        <v>244.22040498912457</v>
      </c>
      <c r="H49" s="57">
        <v>55.64858167508828</v>
      </c>
    </row>
    <row r="50" spans="1:8" x14ac:dyDescent="0.3">
      <c r="A50" s="54" t="s">
        <v>38</v>
      </c>
      <c r="B50" s="54" t="s">
        <v>140</v>
      </c>
      <c r="C50" s="54">
        <v>200</v>
      </c>
      <c r="D50" s="54">
        <v>100</v>
      </c>
      <c r="E50" s="54" t="s">
        <v>113</v>
      </c>
      <c r="F50" s="56">
        <v>180.69336691672149</v>
      </c>
      <c r="G50" s="56">
        <v>251.3784267369297</v>
      </c>
      <c r="H50" s="57">
        <v>70.68505982020821</v>
      </c>
    </row>
    <row r="51" spans="1:8" x14ac:dyDescent="0.3">
      <c r="A51" s="54" t="s">
        <v>38</v>
      </c>
      <c r="B51" s="54" t="s">
        <v>140</v>
      </c>
      <c r="C51" s="54">
        <v>200</v>
      </c>
      <c r="D51" s="54">
        <v>0</v>
      </c>
      <c r="E51" s="54"/>
      <c r="F51" s="56">
        <v>152.08742150872081</v>
      </c>
      <c r="G51" s="56">
        <v>207.87402423651488</v>
      </c>
      <c r="H51" s="57">
        <v>55.786602727794076</v>
      </c>
    </row>
    <row r="52" spans="1:8" x14ac:dyDescent="0.3">
      <c r="A52" s="54" t="s">
        <v>38</v>
      </c>
      <c r="B52" s="54" t="s">
        <v>140</v>
      </c>
      <c r="C52" s="54">
        <v>0</v>
      </c>
      <c r="D52" s="54">
        <v>100</v>
      </c>
      <c r="E52" s="54"/>
      <c r="F52" s="56">
        <v>169.00542829795032</v>
      </c>
      <c r="G52" s="56">
        <v>240.12333462701326</v>
      </c>
      <c r="H52" s="57">
        <v>71.117906329062947</v>
      </c>
    </row>
    <row r="53" spans="1:8" x14ac:dyDescent="0.3">
      <c r="A53" s="54" t="s">
        <v>38</v>
      </c>
      <c r="B53" s="54" t="s">
        <v>140</v>
      </c>
      <c r="C53" s="54">
        <v>100</v>
      </c>
      <c r="D53" s="54">
        <v>50</v>
      </c>
      <c r="E53" s="54"/>
      <c r="F53" s="56">
        <v>173.93663288389828</v>
      </c>
      <c r="G53" s="56">
        <v>245.30067723255766</v>
      </c>
      <c r="H53" s="57">
        <v>71.364044348659377</v>
      </c>
    </row>
    <row r="54" spans="1:8" x14ac:dyDescent="0.3">
      <c r="A54" s="54" t="s">
        <v>38</v>
      </c>
      <c r="B54" s="54" t="s">
        <v>140</v>
      </c>
      <c r="C54" s="54">
        <v>100</v>
      </c>
      <c r="D54" s="54">
        <v>100</v>
      </c>
      <c r="E54" s="54"/>
      <c r="F54" s="56">
        <v>157.77717555348147</v>
      </c>
      <c r="G54" s="56">
        <v>235.17645319772379</v>
      </c>
      <c r="H54" s="57">
        <v>77.399277644242318</v>
      </c>
    </row>
    <row r="55" spans="1:8" x14ac:dyDescent="0.3">
      <c r="A55" s="54" t="s">
        <v>38</v>
      </c>
      <c r="B55" s="54" t="s">
        <v>140</v>
      </c>
      <c r="C55" s="54">
        <v>0</v>
      </c>
      <c r="D55" s="54">
        <v>50</v>
      </c>
      <c r="E55" s="54"/>
      <c r="F55" s="56">
        <v>161.97122696509538</v>
      </c>
      <c r="G55" s="56">
        <v>241.0925132491441</v>
      </c>
      <c r="H55" s="57">
        <v>79.121286284048722</v>
      </c>
    </row>
    <row r="57" spans="1:8" x14ac:dyDescent="0.3">
      <c r="F57" s="2"/>
    </row>
    <row r="58" spans="1:8" x14ac:dyDescent="0.3">
      <c r="F58" s="2"/>
      <c r="H58" s="2"/>
    </row>
    <row r="59" spans="1:8" x14ac:dyDescent="0.3">
      <c r="H59" s="2"/>
    </row>
  </sheetData>
  <sortState ref="A2:O64">
    <sortCondition ref="A2:A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E25" sqref="E25"/>
    </sheetView>
  </sheetViews>
  <sheetFormatPr defaultRowHeight="14.4" x14ac:dyDescent="0.3"/>
  <cols>
    <col min="1" max="1" width="3.88671875" bestFit="1" customWidth="1"/>
    <col min="2" max="2" width="14.5546875" customWidth="1"/>
    <col min="3" max="3" width="27.109375" customWidth="1"/>
    <col min="4" max="4" width="24.5546875" customWidth="1"/>
    <col min="5" max="5" width="23.109375" customWidth="1"/>
    <col min="6" max="6" width="22.88671875" customWidth="1"/>
    <col min="7" max="7" width="26.33203125" customWidth="1"/>
    <col min="8" max="8" width="35.6640625" customWidth="1"/>
    <col min="9" max="9" width="25.109375" customWidth="1"/>
    <col min="10" max="10" width="23.109375" customWidth="1"/>
    <col min="11" max="11" width="23" customWidth="1"/>
    <col min="12" max="12" width="27" customWidth="1"/>
  </cols>
  <sheetData>
    <row r="1" spans="1:12" ht="24" customHeight="1" x14ac:dyDescent="0.3">
      <c r="A1" s="19" t="s">
        <v>1</v>
      </c>
      <c r="B1" s="19" t="s">
        <v>2</v>
      </c>
      <c r="C1" s="19" t="s">
        <v>39</v>
      </c>
      <c r="D1" s="19" t="s">
        <v>3</v>
      </c>
      <c r="E1" s="19" t="s">
        <v>3</v>
      </c>
      <c r="F1" s="19" t="s">
        <v>3</v>
      </c>
      <c r="G1" s="19" t="s">
        <v>3</v>
      </c>
      <c r="H1" s="19" t="s">
        <v>41</v>
      </c>
      <c r="I1" s="19" t="s">
        <v>6</v>
      </c>
      <c r="J1" s="19" t="s">
        <v>7</v>
      </c>
      <c r="K1" s="19" t="s">
        <v>8</v>
      </c>
      <c r="L1" s="19" t="s">
        <v>9</v>
      </c>
    </row>
    <row r="2" spans="1:12" ht="14.25" customHeight="1" x14ac:dyDescent="0.3">
      <c r="A2" s="64"/>
      <c r="B2" s="64"/>
      <c r="C2" s="64" t="s">
        <v>40</v>
      </c>
      <c r="D2" s="64" t="s">
        <v>5</v>
      </c>
      <c r="E2" s="64" t="s">
        <v>4</v>
      </c>
      <c r="F2" s="64" t="s">
        <v>5</v>
      </c>
      <c r="G2" s="64" t="s">
        <v>4</v>
      </c>
      <c r="H2" s="20" t="s">
        <v>3</v>
      </c>
      <c r="I2" s="64"/>
      <c r="J2" s="64"/>
      <c r="K2" s="64"/>
      <c r="L2" s="64"/>
    </row>
    <row r="3" spans="1:12" ht="15.75" customHeight="1" x14ac:dyDescent="0.3">
      <c r="A3" s="64"/>
      <c r="B3" s="64"/>
      <c r="C3" s="64"/>
      <c r="D3" s="64"/>
      <c r="E3" s="64"/>
      <c r="F3" s="64"/>
      <c r="G3" s="64"/>
      <c r="H3" s="20" t="s">
        <v>42</v>
      </c>
      <c r="I3" s="64"/>
      <c r="J3" s="64"/>
      <c r="K3" s="64"/>
      <c r="L3" s="64"/>
    </row>
    <row r="4" spans="1:12" ht="20.25" customHeight="1" x14ac:dyDescent="0.3">
      <c r="A4" s="19" t="s">
        <v>10</v>
      </c>
      <c r="B4" s="19" t="s">
        <v>11</v>
      </c>
      <c r="C4" s="22" t="s">
        <v>12</v>
      </c>
      <c r="D4" s="22" t="s">
        <v>13</v>
      </c>
      <c r="E4" s="19" t="s">
        <v>14</v>
      </c>
      <c r="F4" s="19" t="s">
        <v>15</v>
      </c>
      <c r="G4" s="21" t="s">
        <v>16</v>
      </c>
      <c r="H4" s="21" t="s">
        <v>17</v>
      </c>
      <c r="I4" s="21" t="s">
        <v>17</v>
      </c>
      <c r="J4" s="19" t="s">
        <v>18</v>
      </c>
      <c r="K4" s="19" t="s">
        <v>18</v>
      </c>
      <c r="L4" s="19" t="s">
        <v>19</v>
      </c>
    </row>
    <row r="5" spans="1:12" ht="21.75" customHeight="1" x14ac:dyDescent="0.3">
      <c r="A5" s="66"/>
      <c r="B5" s="67"/>
      <c r="C5" s="71" t="s">
        <v>3</v>
      </c>
      <c r="D5" s="72"/>
      <c r="E5" s="70" t="s">
        <v>20</v>
      </c>
      <c r="F5" s="65"/>
      <c r="G5" s="65" t="s">
        <v>21</v>
      </c>
      <c r="H5" s="65" t="s">
        <v>43</v>
      </c>
      <c r="I5" s="65"/>
      <c r="J5" s="65" t="s">
        <v>22</v>
      </c>
      <c r="K5" s="65"/>
      <c r="L5" s="65" t="s">
        <v>23</v>
      </c>
    </row>
    <row r="6" spans="1:12" ht="19.5" customHeight="1" x14ac:dyDescent="0.3">
      <c r="A6" s="66"/>
      <c r="B6" s="67"/>
      <c r="C6" s="68" t="s">
        <v>44</v>
      </c>
      <c r="D6" s="69"/>
      <c r="E6" s="70"/>
      <c r="F6" s="65"/>
      <c r="G6" s="65"/>
      <c r="H6" s="65"/>
      <c r="I6" s="65"/>
      <c r="J6" s="65"/>
      <c r="K6" s="65"/>
      <c r="L6" s="65"/>
    </row>
    <row r="7" spans="1:12" x14ac:dyDescent="0.3">
      <c r="A7" s="18" t="s">
        <v>24</v>
      </c>
      <c r="B7" s="16" t="s">
        <v>25</v>
      </c>
      <c r="C7" s="23">
        <v>0.65</v>
      </c>
      <c r="D7" s="23">
        <v>1.375</v>
      </c>
      <c r="E7" s="14">
        <f>C7*(1000/25)</f>
        <v>26</v>
      </c>
      <c r="F7" s="14">
        <f>D7*(1000/25)</f>
        <v>55</v>
      </c>
      <c r="G7" s="15">
        <f>E7/28</f>
        <v>0.9285714285714286</v>
      </c>
      <c r="H7" s="15">
        <f>I7-G7</f>
        <v>1.0357142857142856</v>
      </c>
      <c r="I7" s="15">
        <f>F7/28</f>
        <v>1.9642857142857142</v>
      </c>
      <c r="J7" s="16">
        <v>1.53</v>
      </c>
      <c r="K7" s="16">
        <v>2.89</v>
      </c>
      <c r="L7" s="17">
        <v>180</v>
      </c>
    </row>
    <row r="8" spans="1:12" x14ac:dyDescent="0.3">
      <c r="A8" s="18" t="s">
        <v>26</v>
      </c>
      <c r="B8" s="16" t="s">
        <v>25</v>
      </c>
      <c r="C8" s="13">
        <v>0.95</v>
      </c>
      <c r="D8" s="13">
        <v>1.125</v>
      </c>
      <c r="E8" s="14">
        <f t="shared" ref="E8:E14" si="0">C8*(1000/25)</f>
        <v>38</v>
      </c>
      <c r="F8" s="14">
        <f t="shared" ref="F8:F14" si="1">D8*(1000/25)</f>
        <v>45</v>
      </c>
      <c r="G8" s="15">
        <f t="shared" ref="G8:G20" si="2">E8/28</f>
        <v>1.3571428571428572</v>
      </c>
      <c r="H8" s="15">
        <f t="shared" ref="H8:H20" si="3">I8-G8</f>
        <v>0.25</v>
      </c>
      <c r="I8" s="15">
        <f t="shared" ref="I8:I20" si="4">F8/28</f>
        <v>1.6071428571428572</v>
      </c>
      <c r="J8" s="17">
        <v>0.27</v>
      </c>
      <c r="K8" s="16">
        <v>1.72</v>
      </c>
      <c r="L8" s="17">
        <v>27</v>
      </c>
    </row>
    <row r="9" spans="1:12" x14ac:dyDescent="0.3">
      <c r="A9" s="18" t="s">
        <v>27</v>
      </c>
      <c r="B9" s="16" t="s">
        <v>25</v>
      </c>
      <c r="C9" s="13">
        <v>0.62</v>
      </c>
      <c r="D9" s="13">
        <v>0.91</v>
      </c>
      <c r="E9" s="14">
        <f t="shared" si="0"/>
        <v>24.8</v>
      </c>
      <c r="F9" s="14">
        <f t="shared" si="1"/>
        <v>36.4</v>
      </c>
      <c r="G9" s="15">
        <f t="shared" si="2"/>
        <v>0.88571428571428579</v>
      </c>
      <c r="H9" s="15">
        <f t="shared" si="3"/>
        <v>0.41428571428571426</v>
      </c>
      <c r="I9" s="15">
        <f t="shared" si="4"/>
        <v>1.3</v>
      </c>
      <c r="J9" s="17">
        <v>0.67</v>
      </c>
      <c r="K9" s="16">
        <v>2.12</v>
      </c>
      <c r="L9" s="17">
        <v>43</v>
      </c>
    </row>
    <row r="10" spans="1:12" x14ac:dyDescent="0.3">
      <c r="A10" s="18" t="s">
        <v>28</v>
      </c>
      <c r="B10" s="16" t="s">
        <v>25</v>
      </c>
      <c r="C10" s="13">
        <v>0.79</v>
      </c>
      <c r="D10" s="13">
        <v>1.0549999999999999</v>
      </c>
      <c r="E10" s="14">
        <f t="shared" si="0"/>
        <v>31.6</v>
      </c>
      <c r="F10" s="14">
        <f t="shared" si="1"/>
        <v>42.199999999999996</v>
      </c>
      <c r="G10" s="15">
        <f t="shared" si="2"/>
        <v>1.1285714285714286</v>
      </c>
      <c r="H10" s="15">
        <f t="shared" si="3"/>
        <v>0.37857142857142834</v>
      </c>
      <c r="I10" s="15">
        <f t="shared" si="4"/>
        <v>1.5071428571428569</v>
      </c>
      <c r="J10" s="17">
        <v>0.49</v>
      </c>
      <c r="K10" s="16">
        <v>1.95</v>
      </c>
      <c r="L10" s="17">
        <v>37</v>
      </c>
    </row>
    <row r="11" spans="1:12" x14ac:dyDescent="0.3">
      <c r="A11" s="18" t="s">
        <v>29</v>
      </c>
      <c r="B11" s="16" t="s">
        <v>25</v>
      </c>
      <c r="C11" s="13">
        <v>0.59000000000000008</v>
      </c>
      <c r="D11" s="13">
        <v>0.97499999999999998</v>
      </c>
      <c r="E11" s="14">
        <f t="shared" si="0"/>
        <v>23.6</v>
      </c>
      <c r="F11" s="14">
        <f t="shared" si="1"/>
        <v>39</v>
      </c>
      <c r="G11" s="15">
        <f t="shared" si="2"/>
        <v>0.84285714285714286</v>
      </c>
      <c r="H11" s="15">
        <f t="shared" si="3"/>
        <v>0.54999999999999993</v>
      </c>
      <c r="I11" s="15">
        <f t="shared" si="4"/>
        <v>1.3928571428571428</v>
      </c>
      <c r="J11" s="17">
        <v>0.86</v>
      </c>
      <c r="K11" s="16">
        <v>2.16</v>
      </c>
      <c r="L11" s="17">
        <v>55</v>
      </c>
    </row>
    <row r="12" spans="1:12" x14ac:dyDescent="0.3">
      <c r="A12" s="18" t="s">
        <v>30</v>
      </c>
      <c r="B12" s="16" t="s">
        <v>25</v>
      </c>
      <c r="C12" s="13">
        <v>0.59000000000000008</v>
      </c>
      <c r="D12" s="13">
        <v>0.85499999999999998</v>
      </c>
      <c r="E12" s="14">
        <f t="shared" si="0"/>
        <v>23.6</v>
      </c>
      <c r="F12" s="14">
        <f t="shared" si="1"/>
        <v>34.200000000000003</v>
      </c>
      <c r="G12" s="15">
        <f t="shared" si="2"/>
        <v>0.84285714285714286</v>
      </c>
      <c r="H12" s="15">
        <f t="shared" si="3"/>
        <v>0.37857142857142867</v>
      </c>
      <c r="I12" s="15">
        <f t="shared" si="4"/>
        <v>1.2214285714285715</v>
      </c>
      <c r="J12" s="17">
        <v>0.63</v>
      </c>
      <c r="K12" s="16">
        <v>2.0099999999999998</v>
      </c>
      <c r="L12" s="17">
        <v>36</v>
      </c>
    </row>
    <row r="13" spans="1:12" x14ac:dyDescent="0.3">
      <c r="A13" s="18" t="s">
        <v>31</v>
      </c>
      <c r="B13" s="16" t="s">
        <v>25</v>
      </c>
      <c r="C13" s="13">
        <v>0.63</v>
      </c>
      <c r="D13" s="13">
        <v>1.595</v>
      </c>
      <c r="E13" s="14">
        <f t="shared" si="0"/>
        <v>25.2</v>
      </c>
      <c r="F13" s="14">
        <f t="shared" si="1"/>
        <v>63.8</v>
      </c>
      <c r="G13" s="15">
        <f t="shared" si="2"/>
        <v>0.9</v>
      </c>
      <c r="H13" s="15">
        <f t="shared" si="3"/>
        <v>1.3785714285714286</v>
      </c>
      <c r="I13" s="15">
        <f t="shared" si="4"/>
        <v>2.2785714285714285</v>
      </c>
      <c r="J13" s="17">
        <v>1.62</v>
      </c>
      <c r="K13" s="16">
        <v>2.68</v>
      </c>
      <c r="L13" s="17">
        <v>65</v>
      </c>
    </row>
    <row r="14" spans="1:12" x14ac:dyDescent="0.3">
      <c r="A14" s="18" t="s">
        <v>32</v>
      </c>
      <c r="B14" s="16" t="s">
        <v>25</v>
      </c>
      <c r="C14" s="13">
        <v>0.63500000000000001</v>
      </c>
      <c r="D14" s="13">
        <v>0.91</v>
      </c>
      <c r="E14" s="14">
        <f t="shared" si="0"/>
        <v>25.4</v>
      </c>
      <c r="F14" s="14">
        <f t="shared" si="1"/>
        <v>36.4</v>
      </c>
      <c r="G14" s="15">
        <f t="shared" si="2"/>
        <v>0.90714285714285714</v>
      </c>
      <c r="H14" s="15">
        <f t="shared" si="3"/>
        <v>0.3928571428571429</v>
      </c>
      <c r="I14" s="15">
        <f t="shared" si="4"/>
        <v>1.3</v>
      </c>
      <c r="J14" s="17">
        <v>0.48</v>
      </c>
      <c r="K14" s="16">
        <v>1.61</v>
      </c>
      <c r="L14" s="17">
        <v>27</v>
      </c>
    </row>
    <row r="15" spans="1:12" x14ac:dyDescent="0.3">
      <c r="A15" s="18" t="s">
        <v>33</v>
      </c>
      <c r="B15" s="16" t="s">
        <v>25</v>
      </c>
      <c r="C15" s="13">
        <v>0.1268</v>
      </c>
      <c r="D15" s="13">
        <v>0.26119999999999999</v>
      </c>
      <c r="E15" s="14">
        <f>C15*(1000/40)</f>
        <v>3.17</v>
      </c>
      <c r="F15" s="14">
        <f>D15*(1000/40)</f>
        <v>6.5299999999999994</v>
      </c>
      <c r="G15" s="15">
        <f t="shared" si="2"/>
        <v>0.11321428571428571</v>
      </c>
      <c r="H15" s="15">
        <f t="shared" si="3"/>
        <v>0.11999999999999997</v>
      </c>
      <c r="I15" s="15">
        <f t="shared" si="4"/>
        <v>0.23321428571428568</v>
      </c>
      <c r="J15" s="16">
        <v>0.19</v>
      </c>
      <c r="K15" s="16">
        <v>0.4</v>
      </c>
      <c r="L15" s="17">
        <v>11</v>
      </c>
    </row>
    <row r="16" spans="1:12" x14ac:dyDescent="0.3">
      <c r="A16" s="18" t="s">
        <v>34</v>
      </c>
      <c r="B16" s="16" t="s">
        <v>25</v>
      </c>
      <c r="C16" s="13">
        <v>0.97200000000000009</v>
      </c>
      <c r="D16" s="13">
        <v>1.2559999999999998</v>
      </c>
      <c r="E16" s="14">
        <f t="shared" ref="E16:E20" si="5">C16*(1000/40)</f>
        <v>24.3</v>
      </c>
      <c r="F16" s="14">
        <f t="shared" ref="F16:F20" si="6">D16*(1000/40)</f>
        <v>31.399999999999995</v>
      </c>
      <c r="G16" s="15">
        <f t="shared" si="2"/>
        <v>0.86785714285714288</v>
      </c>
      <c r="H16" s="15">
        <f t="shared" si="3"/>
        <v>0.25357142857142834</v>
      </c>
      <c r="I16" s="15">
        <f t="shared" si="4"/>
        <v>1.1214285714285712</v>
      </c>
      <c r="J16" s="16">
        <v>1.5</v>
      </c>
      <c r="K16" s="16">
        <v>1.93</v>
      </c>
      <c r="L16" s="17">
        <v>93</v>
      </c>
    </row>
    <row r="17" spans="1:12" x14ac:dyDescent="0.3">
      <c r="A17" s="18" t="s">
        <v>35</v>
      </c>
      <c r="B17" s="16" t="s">
        <v>25</v>
      </c>
      <c r="C17" s="13">
        <v>0.224</v>
      </c>
      <c r="D17" s="13">
        <v>0.504</v>
      </c>
      <c r="E17" s="14">
        <f t="shared" si="5"/>
        <v>5.6000000000000005</v>
      </c>
      <c r="F17" s="14">
        <f t="shared" si="6"/>
        <v>12.6</v>
      </c>
      <c r="G17" s="15">
        <f t="shared" si="2"/>
        <v>0.2</v>
      </c>
      <c r="H17" s="15">
        <f t="shared" si="3"/>
        <v>0.25</v>
      </c>
      <c r="I17" s="15">
        <f t="shared" si="4"/>
        <v>0.45</v>
      </c>
      <c r="J17" s="16">
        <v>0.34</v>
      </c>
      <c r="K17" s="17">
        <v>0.78</v>
      </c>
      <c r="L17" s="17">
        <v>24</v>
      </c>
    </row>
    <row r="18" spans="1:12" x14ac:dyDescent="0.3">
      <c r="A18" s="18" t="s">
        <v>36</v>
      </c>
      <c r="B18" s="16" t="s">
        <v>25</v>
      </c>
      <c r="C18" s="13">
        <v>0.14199999999999999</v>
      </c>
      <c r="D18" s="13">
        <v>0.53200000000000003</v>
      </c>
      <c r="E18" s="14">
        <f t="shared" si="5"/>
        <v>3.55</v>
      </c>
      <c r="F18" s="14">
        <f t="shared" si="6"/>
        <v>13.3</v>
      </c>
      <c r="G18" s="15">
        <f t="shared" si="2"/>
        <v>0.12678571428571428</v>
      </c>
      <c r="H18" s="15">
        <f t="shared" si="3"/>
        <v>0.34821428571428575</v>
      </c>
      <c r="I18" s="15">
        <f t="shared" si="4"/>
        <v>0.47500000000000003</v>
      </c>
      <c r="J18" s="16">
        <v>0.22</v>
      </c>
      <c r="K18" s="17">
        <v>0.81</v>
      </c>
      <c r="L18" s="17">
        <v>14</v>
      </c>
    </row>
    <row r="19" spans="1:12" x14ac:dyDescent="0.3">
      <c r="A19" s="18" t="s">
        <v>37</v>
      </c>
      <c r="B19" s="16" t="s">
        <v>25</v>
      </c>
      <c r="C19" s="13">
        <v>0.15679999999999999</v>
      </c>
      <c r="D19" s="13">
        <v>0.33600000000000008</v>
      </c>
      <c r="E19" s="14">
        <f t="shared" si="5"/>
        <v>3.92</v>
      </c>
      <c r="F19" s="14">
        <f t="shared" si="6"/>
        <v>8.4000000000000021</v>
      </c>
      <c r="G19" s="15">
        <f t="shared" si="2"/>
        <v>0.13999999999999999</v>
      </c>
      <c r="H19" s="15">
        <f t="shared" si="3"/>
        <v>0.16000000000000011</v>
      </c>
      <c r="I19" s="15">
        <f t="shared" si="4"/>
        <v>0.3000000000000001</v>
      </c>
      <c r="J19" s="16">
        <v>0.24</v>
      </c>
      <c r="K19" s="17">
        <v>0.52</v>
      </c>
      <c r="L19" s="17">
        <v>16</v>
      </c>
    </row>
    <row r="20" spans="1:12" x14ac:dyDescent="0.3">
      <c r="A20" s="18" t="s">
        <v>38</v>
      </c>
      <c r="B20" s="16" t="s">
        <v>25</v>
      </c>
      <c r="C20" s="13">
        <v>0.60399999999999998</v>
      </c>
      <c r="D20" s="13">
        <v>0.79200000000000004</v>
      </c>
      <c r="E20" s="14">
        <f t="shared" si="5"/>
        <v>15.1</v>
      </c>
      <c r="F20" s="14">
        <f t="shared" si="6"/>
        <v>19.8</v>
      </c>
      <c r="G20" s="15">
        <f t="shared" si="2"/>
        <v>0.53928571428571426</v>
      </c>
      <c r="H20" s="15">
        <f t="shared" si="3"/>
        <v>0.16785714285714293</v>
      </c>
      <c r="I20" s="15">
        <f t="shared" si="4"/>
        <v>0.70714285714285718</v>
      </c>
      <c r="J20" s="16">
        <v>0.93</v>
      </c>
      <c r="K20" s="17">
        <v>1.22</v>
      </c>
      <c r="L20" s="17">
        <v>54</v>
      </c>
    </row>
    <row r="54" spans="7:7" x14ac:dyDescent="0.3">
      <c r="G54" s="3"/>
    </row>
    <row r="55" spans="7:7" x14ac:dyDescent="0.3">
      <c r="G55" s="3"/>
    </row>
    <row r="56" spans="7:7" x14ac:dyDescent="0.3">
      <c r="G56" s="3"/>
    </row>
    <row r="57" spans="7:7" x14ac:dyDescent="0.3">
      <c r="G57" s="3"/>
    </row>
  </sheetData>
  <mergeCells count="20">
    <mergeCell ref="F2:F3"/>
    <mergeCell ref="G2:G3"/>
    <mergeCell ref="A5:A6"/>
    <mergeCell ref="B5:B6"/>
    <mergeCell ref="C6:D6"/>
    <mergeCell ref="E5:F6"/>
    <mergeCell ref="G5:G6"/>
    <mergeCell ref="C5:D5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H5:I6"/>
    <mergeCell ref="L5:L6"/>
    <mergeCell ref="J5:K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opLeftCell="A46" workbookViewId="0">
      <selection activeCell="I76" sqref="I76"/>
    </sheetView>
  </sheetViews>
  <sheetFormatPr defaultRowHeight="14.4" x14ac:dyDescent="0.3"/>
  <cols>
    <col min="1" max="1" width="5.44140625" customWidth="1"/>
    <col min="2" max="2" width="31.33203125" customWidth="1"/>
    <col min="3" max="3" width="12.6640625" customWidth="1"/>
    <col min="4" max="4" width="12.44140625" customWidth="1"/>
    <col min="5" max="5" width="13.5546875" customWidth="1"/>
    <col min="6" max="6" width="20" customWidth="1"/>
    <col min="7" max="7" width="12.6640625" customWidth="1"/>
    <col min="8" max="8" width="10.109375" customWidth="1"/>
    <col min="9" max="9" width="11.5546875" customWidth="1"/>
    <col min="10" max="10" width="15.44140625" customWidth="1"/>
  </cols>
  <sheetData>
    <row r="1" spans="1:10" ht="15" thickBot="1" x14ac:dyDescent="0.35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28.2" thickBot="1" x14ac:dyDescent="0.35">
      <c r="A2" s="73" t="s">
        <v>46</v>
      </c>
      <c r="B2" s="4"/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</row>
    <row r="3" spans="1:10" x14ac:dyDescent="0.3">
      <c r="A3" s="74"/>
      <c r="B3" s="76" t="s">
        <v>55</v>
      </c>
      <c r="C3" s="5">
        <v>-8.0000000000000002E-3</v>
      </c>
      <c r="D3" s="5">
        <v>0.27</v>
      </c>
      <c r="E3" s="5">
        <v>0.39600000000000002</v>
      </c>
      <c r="F3" s="5">
        <v>-0.23200000000000001</v>
      </c>
      <c r="G3" s="5">
        <v>-0.191</v>
      </c>
      <c r="H3" s="5">
        <v>0.126</v>
      </c>
      <c r="I3" s="5">
        <v>-6.5000000000000002E-2</v>
      </c>
      <c r="J3" s="5">
        <v>-0.24299999999999999</v>
      </c>
    </row>
    <row r="4" spans="1:10" ht="15" thickBot="1" x14ac:dyDescent="0.35">
      <c r="A4" s="74"/>
      <c r="B4" s="77"/>
      <c r="C4" s="4">
        <v>-0.98399999999999999</v>
      </c>
      <c r="D4" s="4">
        <v>-0.51800000000000002</v>
      </c>
      <c r="E4" s="4">
        <v>-0.33100000000000002</v>
      </c>
      <c r="F4" s="4">
        <v>-0.58099999999999996</v>
      </c>
      <c r="G4" s="4">
        <v>-0.65100000000000002</v>
      </c>
      <c r="H4" s="4">
        <v>-0.76700000000000002</v>
      </c>
      <c r="I4" s="4">
        <v>-0.879</v>
      </c>
      <c r="J4" s="4">
        <v>-0.56200000000000006</v>
      </c>
    </row>
    <row r="5" spans="1:10" x14ac:dyDescent="0.3">
      <c r="A5" s="74"/>
      <c r="B5" s="76" t="s">
        <v>56</v>
      </c>
      <c r="C5" s="5">
        <v>0.25900000000000001</v>
      </c>
      <c r="D5" s="5">
        <v>0.106</v>
      </c>
      <c r="E5" s="5">
        <v>0.22800000000000001</v>
      </c>
      <c r="F5" s="5">
        <v>5.3999999999999999E-2</v>
      </c>
      <c r="G5" s="5">
        <v>-0.253</v>
      </c>
      <c r="H5" s="5">
        <v>-1.4999999999999999E-2</v>
      </c>
      <c r="I5" s="5">
        <v>6.4000000000000001E-2</v>
      </c>
      <c r="J5" s="5">
        <v>-0.48899999999999999</v>
      </c>
    </row>
    <row r="6" spans="1:10" ht="15" thickBot="1" x14ac:dyDescent="0.35">
      <c r="A6" s="74"/>
      <c r="B6" s="77"/>
      <c r="C6" s="4">
        <v>-0.53500000000000003</v>
      </c>
      <c r="D6" s="4">
        <v>-0.80300000000000005</v>
      </c>
      <c r="E6" s="4">
        <v>-0.58699999999999997</v>
      </c>
      <c r="F6" s="4">
        <v>-0.9</v>
      </c>
      <c r="G6" s="4">
        <v>-0.54600000000000004</v>
      </c>
      <c r="H6" s="4">
        <v>-0.97099999999999997</v>
      </c>
      <c r="I6" s="4">
        <v>-0.88</v>
      </c>
      <c r="J6" s="4">
        <v>-0.218</v>
      </c>
    </row>
    <row r="7" spans="1:10" x14ac:dyDescent="0.3">
      <c r="A7" s="74"/>
      <c r="B7" s="76" t="s">
        <v>57</v>
      </c>
      <c r="C7" s="5">
        <v>0.47299999999999998</v>
      </c>
      <c r="D7" s="5">
        <v>-0.27700000000000002</v>
      </c>
      <c r="E7" s="5">
        <v>-0.19700000000000001</v>
      </c>
      <c r="F7" s="5">
        <v>0.434</v>
      </c>
      <c r="G7" s="5">
        <v>-0.38700000000000001</v>
      </c>
      <c r="H7" s="5">
        <v>-0.35299999999999998</v>
      </c>
      <c r="I7" s="5">
        <v>0.36899999999999999</v>
      </c>
      <c r="J7" s="5">
        <v>-0.42899999999999999</v>
      </c>
    </row>
    <row r="8" spans="1:10" ht="15" thickBot="1" x14ac:dyDescent="0.35">
      <c r="A8" s="75"/>
      <c r="B8" s="77"/>
      <c r="C8" s="4">
        <v>-0.23599999999999999</v>
      </c>
      <c r="D8" s="4">
        <v>-0.50600000000000001</v>
      </c>
      <c r="E8" s="4">
        <v>-0.63900000000000001</v>
      </c>
      <c r="F8" s="4">
        <v>-0.28199999999999997</v>
      </c>
      <c r="G8" s="4">
        <v>-0.34399999999999997</v>
      </c>
      <c r="H8" s="4">
        <v>-0.39200000000000002</v>
      </c>
      <c r="I8" s="4">
        <v>-0.36899999999999999</v>
      </c>
      <c r="J8" s="4">
        <v>-0.28899999999999998</v>
      </c>
    </row>
    <row r="9" spans="1:10" ht="15" thickBot="1" x14ac:dyDescent="0.35">
      <c r="A9" s="78" t="s">
        <v>58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28.2" thickBot="1" x14ac:dyDescent="0.35">
      <c r="A10" s="73" t="s">
        <v>46</v>
      </c>
      <c r="B10" s="4"/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H10" s="4" t="s">
        <v>52</v>
      </c>
      <c r="I10" s="4" t="s">
        <v>53</v>
      </c>
      <c r="J10" s="4" t="s">
        <v>59</v>
      </c>
    </row>
    <row r="11" spans="1:10" x14ac:dyDescent="0.3">
      <c r="A11" s="74"/>
      <c r="B11" s="76" t="s">
        <v>55</v>
      </c>
      <c r="C11" s="5">
        <v>-0.52600000000000002</v>
      </c>
      <c r="D11" s="5">
        <v>0.67800000000000005</v>
      </c>
      <c r="E11" s="6">
        <v>0.82599999999999996</v>
      </c>
      <c r="F11" s="5">
        <v>0.12</v>
      </c>
      <c r="G11" s="5">
        <v>0.25</v>
      </c>
      <c r="H11" s="5">
        <v>0.27</v>
      </c>
      <c r="I11" s="5">
        <v>-0.26800000000000002</v>
      </c>
      <c r="J11" s="5">
        <v>-0.66100000000000003</v>
      </c>
    </row>
    <row r="12" spans="1:10" ht="15" thickBot="1" x14ac:dyDescent="0.35">
      <c r="A12" s="74"/>
      <c r="B12" s="77"/>
      <c r="C12" s="4">
        <v>-0.28399999999999997</v>
      </c>
      <c r="D12" s="4">
        <v>-0.13900000000000001</v>
      </c>
      <c r="E12" s="7">
        <v>-4.2999999999999997E-2</v>
      </c>
      <c r="F12" s="4">
        <v>-0.82199999999999995</v>
      </c>
      <c r="G12" s="4">
        <v>-0.63200000000000001</v>
      </c>
      <c r="H12" s="4">
        <v>-0.60399999999999998</v>
      </c>
      <c r="I12" s="4">
        <v>-0.60799999999999998</v>
      </c>
      <c r="J12" s="4">
        <v>-0.153</v>
      </c>
    </row>
    <row r="13" spans="1:10" x14ac:dyDescent="0.3">
      <c r="A13" s="74"/>
      <c r="B13" s="76" t="s">
        <v>56</v>
      </c>
      <c r="C13" s="5">
        <v>-0.56299999999999994</v>
      </c>
      <c r="D13" s="5">
        <v>0.80600000000000005</v>
      </c>
      <c r="E13" s="6">
        <v>0.90300000000000002</v>
      </c>
      <c r="F13" s="5">
        <v>0.13600000000000001</v>
      </c>
      <c r="G13" s="5">
        <v>0.20200000000000001</v>
      </c>
      <c r="H13" s="5">
        <v>0.154</v>
      </c>
      <c r="I13" s="5">
        <v>-0.16600000000000001</v>
      </c>
      <c r="J13" s="5">
        <v>-0.79500000000000004</v>
      </c>
    </row>
    <row r="14" spans="1:10" ht="15" thickBot="1" x14ac:dyDescent="0.35">
      <c r="A14" s="74"/>
      <c r="B14" s="77"/>
      <c r="C14" s="4">
        <v>-0.24399999999999999</v>
      </c>
      <c r="D14" s="4">
        <v>-5.2999999999999999E-2</v>
      </c>
      <c r="E14" s="7">
        <v>-1.4E-2</v>
      </c>
      <c r="F14" s="4">
        <v>-0.79700000000000004</v>
      </c>
      <c r="G14" s="4">
        <v>-0.70099999999999996</v>
      </c>
      <c r="H14" s="4">
        <v>-0.77100000000000002</v>
      </c>
      <c r="I14" s="4">
        <v>-0.753</v>
      </c>
      <c r="J14" s="4">
        <v>-5.8999999999999997E-2</v>
      </c>
    </row>
    <row r="15" spans="1:10" x14ac:dyDescent="0.3">
      <c r="A15" s="74"/>
      <c r="B15" s="76" t="s">
        <v>57</v>
      </c>
      <c r="C15" s="5">
        <v>-0.55600000000000005</v>
      </c>
      <c r="D15" s="5">
        <v>0.69</v>
      </c>
      <c r="E15" s="6">
        <v>0.82799999999999996</v>
      </c>
      <c r="F15" s="5">
        <v>0.17199999999999999</v>
      </c>
      <c r="G15" s="5">
        <v>0.19600000000000001</v>
      </c>
      <c r="H15" s="5">
        <v>0.214</v>
      </c>
      <c r="I15" s="5">
        <v>-0.21199999999999999</v>
      </c>
      <c r="J15" s="5">
        <v>-0.66100000000000003</v>
      </c>
    </row>
    <row r="16" spans="1:10" ht="15" thickBot="1" x14ac:dyDescent="0.35">
      <c r="A16" s="75"/>
      <c r="B16" s="77"/>
      <c r="C16" s="4">
        <v>-0.252</v>
      </c>
      <c r="D16" s="4">
        <v>-0.129</v>
      </c>
      <c r="E16" s="7">
        <v>-4.2000000000000003E-2</v>
      </c>
      <c r="F16" s="4">
        <v>-0.745</v>
      </c>
      <c r="G16" s="4">
        <v>-0.71</v>
      </c>
      <c r="H16" s="4">
        <v>-0.68400000000000005</v>
      </c>
      <c r="I16" s="4">
        <v>-0.68700000000000006</v>
      </c>
      <c r="J16" s="4">
        <v>-0.153</v>
      </c>
    </row>
    <row r="17" spans="1:18" ht="15" thickBot="1" x14ac:dyDescent="0.35">
      <c r="A17" s="78" t="s">
        <v>60</v>
      </c>
      <c r="B17" s="79"/>
      <c r="C17" s="79"/>
      <c r="D17" s="79"/>
      <c r="E17" s="79"/>
      <c r="F17" s="79"/>
      <c r="G17" s="79"/>
      <c r="H17" s="79"/>
      <c r="I17" s="79"/>
      <c r="J17" s="80"/>
    </row>
    <row r="18" spans="1:18" ht="28.2" thickBot="1" x14ac:dyDescent="0.35">
      <c r="A18" s="73" t="s">
        <v>46</v>
      </c>
      <c r="B18" s="4"/>
      <c r="C18" s="4" t="s">
        <v>47</v>
      </c>
      <c r="D18" s="4" t="s">
        <v>48</v>
      </c>
      <c r="E18" s="4" t="s">
        <v>49</v>
      </c>
      <c r="F18" s="4" t="s">
        <v>50</v>
      </c>
      <c r="G18" s="4" t="s">
        <v>51</v>
      </c>
      <c r="H18" s="4" t="s">
        <v>52</v>
      </c>
      <c r="I18" s="4" t="s">
        <v>53</v>
      </c>
      <c r="J18" s="4" t="s">
        <v>59</v>
      </c>
    </row>
    <row r="19" spans="1:18" x14ac:dyDescent="0.3">
      <c r="A19" s="74"/>
      <c r="B19" s="76" t="s">
        <v>61</v>
      </c>
      <c r="C19" s="5">
        <v>-0.32800000000000001</v>
      </c>
      <c r="D19" s="5">
        <v>0.25</v>
      </c>
      <c r="E19" s="5">
        <v>0.309</v>
      </c>
      <c r="F19" s="5">
        <v>-0.247</v>
      </c>
      <c r="G19" s="76" t="s">
        <v>62</v>
      </c>
      <c r="H19" s="5">
        <v>0.308</v>
      </c>
      <c r="I19" s="5">
        <v>-0.28999999999999998</v>
      </c>
      <c r="J19" s="5">
        <v>-0.51800000000000002</v>
      </c>
    </row>
    <row r="20" spans="1:18" ht="15" thickBot="1" x14ac:dyDescent="0.35">
      <c r="A20" s="74"/>
      <c r="B20" s="77"/>
      <c r="C20" s="4">
        <v>-0.252</v>
      </c>
      <c r="D20" s="4">
        <v>-0.38900000000000001</v>
      </c>
      <c r="E20" s="4">
        <v>-0.28299999999999997</v>
      </c>
      <c r="F20" s="4">
        <v>-0.39500000000000002</v>
      </c>
      <c r="G20" s="77"/>
      <c r="H20" s="4">
        <v>-0.28399999999999997</v>
      </c>
      <c r="I20" s="4">
        <v>-0.314</v>
      </c>
      <c r="J20" s="4">
        <v>-5.8000000000000003E-2</v>
      </c>
    </row>
    <row r="21" spans="1:18" x14ac:dyDescent="0.3">
      <c r="A21" s="74"/>
      <c r="B21" s="76" t="s">
        <v>56</v>
      </c>
      <c r="C21" s="5">
        <v>-0.30499999999999999</v>
      </c>
      <c r="D21" s="5">
        <v>-0.159</v>
      </c>
      <c r="E21" s="5">
        <v>-0.16200000000000001</v>
      </c>
      <c r="F21" s="5">
        <v>-0.59899999999999998</v>
      </c>
      <c r="G21" s="6">
        <v>0.74</v>
      </c>
      <c r="H21" s="6">
        <v>0.66900000000000004</v>
      </c>
      <c r="I21" s="6">
        <v>-0.7</v>
      </c>
      <c r="J21" s="8">
        <v>-0.81299999999999994</v>
      </c>
    </row>
    <row r="22" spans="1:18" x14ac:dyDescent="0.3">
      <c r="A22" s="74"/>
      <c r="B22" s="81"/>
      <c r="C22" s="5">
        <v>-0.28899999999999998</v>
      </c>
      <c r="D22" s="5">
        <v>-0.58799999999999997</v>
      </c>
      <c r="E22" s="5">
        <v>-0.57999999999999996</v>
      </c>
      <c r="F22" s="5">
        <v>-2.4E-2</v>
      </c>
      <c r="G22" s="6">
        <v>-2E-3</v>
      </c>
      <c r="H22" s="6">
        <v>-8.9999999999999993E-3</v>
      </c>
      <c r="I22" s="6">
        <v>-5.0000000000000001E-3</v>
      </c>
      <c r="J22" s="8" t="s">
        <v>63</v>
      </c>
    </row>
    <row r="23" spans="1:18" ht="15" thickBot="1" x14ac:dyDescent="0.35">
      <c r="A23" s="74"/>
      <c r="B23" s="77"/>
      <c r="C23" s="9"/>
      <c r="D23" s="9"/>
      <c r="E23" s="9"/>
      <c r="F23" s="4"/>
      <c r="G23" s="9"/>
      <c r="H23" s="9"/>
      <c r="I23" s="9"/>
      <c r="J23" s="9"/>
    </row>
    <row r="24" spans="1:18" x14ac:dyDescent="0.3">
      <c r="A24" s="74"/>
      <c r="B24" s="76" t="s">
        <v>57</v>
      </c>
      <c r="C24" s="5">
        <v>-5.0999999999999997E-2</v>
      </c>
      <c r="D24" s="5">
        <v>3.4000000000000002E-2</v>
      </c>
      <c r="E24" s="5">
        <v>9.0999999999999998E-2</v>
      </c>
      <c r="F24" s="5">
        <v>1.2E-2</v>
      </c>
      <c r="G24" s="5">
        <v>0.19500000000000001</v>
      </c>
      <c r="H24" s="5">
        <v>0.122</v>
      </c>
      <c r="I24" s="5">
        <v>-0.14599999999999999</v>
      </c>
      <c r="J24" s="8">
        <v>-0.49199999999999999</v>
      </c>
    </row>
    <row r="25" spans="1:18" ht="15" thickBot="1" x14ac:dyDescent="0.35">
      <c r="A25" s="75"/>
      <c r="B25" s="77"/>
      <c r="C25" s="4">
        <v>-0.86299999999999999</v>
      </c>
      <c r="D25" s="4">
        <v>-0.90900000000000003</v>
      </c>
      <c r="E25" s="4">
        <v>-0.75700000000000001</v>
      </c>
      <c r="F25" s="4">
        <v>-0.96699999999999997</v>
      </c>
      <c r="G25" s="4">
        <v>-0.504</v>
      </c>
      <c r="H25" s="4">
        <v>-0.67900000000000005</v>
      </c>
      <c r="I25" s="4">
        <v>-0.61799999999999999</v>
      </c>
      <c r="J25" s="10">
        <v>-7.3999999999999996E-2</v>
      </c>
    </row>
    <row r="28" spans="1:18" ht="15.6" x14ac:dyDescent="0.3">
      <c r="B28" s="12" t="s">
        <v>64</v>
      </c>
    </row>
    <row r="29" spans="1:18" x14ac:dyDescent="0.3">
      <c r="B29" s="11" t="s">
        <v>65</v>
      </c>
      <c r="H29" s="11" t="s">
        <v>66</v>
      </c>
      <c r="R29" s="11" t="s">
        <v>67</v>
      </c>
    </row>
    <row r="53" spans="2:29" ht="15.6" x14ac:dyDescent="0.3">
      <c r="B53" s="12" t="s">
        <v>68</v>
      </c>
    </row>
    <row r="54" spans="2:29" x14ac:dyDescent="0.3">
      <c r="B54" s="11" t="s">
        <v>69</v>
      </c>
      <c r="H54" s="11" t="s">
        <v>70</v>
      </c>
      <c r="R54" s="11" t="s">
        <v>71</v>
      </c>
      <c r="AC54" s="11" t="s">
        <v>72</v>
      </c>
    </row>
    <row r="59" spans="2:29" x14ac:dyDescent="0.3">
      <c r="B59" s="11"/>
    </row>
  </sheetData>
  <mergeCells count="16">
    <mergeCell ref="A9:J9"/>
    <mergeCell ref="A1:J1"/>
    <mergeCell ref="A2:A8"/>
    <mergeCell ref="B3:B4"/>
    <mergeCell ref="B5:B6"/>
    <mergeCell ref="B7:B8"/>
    <mergeCell ref="A18:A25"/>
    <mergeCell ref="B19:B20"/>
    <mergeCell ref="G19:G20"/>
    <mergeCell ref="B21:B23"/>
    <mergeCell ref="B24:B25"/>
    <mergeCell ref="A10:A16"/>
    <mergeCell ref="B11:B12"/>
    <mergeCell ref="B13:B14"/>
    <mergeCell ref="B15:B16"/>
    <mergeCell ref="A17:J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-Tsitsikamma Relative Yield</vt:lpstr>
      <vt:lpstr>B-Boland Relative Yield</vt:lpstr>
      <vt:lpstr>C -Calculation N-mineralisation</vt:lpstr>
      <vt:lpstr>D-Correlations &amp;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BdT</cp:lastModifiedBy>
  <cp:lastPrinted>2018-07-19T13:59:20Z</cp:lastPrinted>
  <dcterms:created xsi:type="dcterms:W3CDTF">2016-04-06T10:46:57Z</dcterms:created>
  <dcterms:modified xsi:type="dcterms:W3CDTF">2020-01-10T12:36:03Z</dcterms:modified>
</cp:coreProperties>
</file>